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08" windowWidth="15876" windowHeight="12756" activeTab="0"/>
  </bookViews>
  <sheets>
    <sheet name="август" sheetId="1" r:id="rId1"/>
  </sheets>
  <definedNames>
    <definedName name="_xlnm.Print_Area" localSheetId="0">'август'!$A$1:$G$146</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<sst xmlns="http://schemas.openxmlformats.org/spreadsheetml/2006/main" count="259" uniqueCount="250">
  <si>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</si>
  <si>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</si>
  <si>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</si>
  <si>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</si>
  <si>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</si>
  <si>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</si>
  <si>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</si>
  <si>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</si>
  <si>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</si>
  <si>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</si>
  <si>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</si>
  <si>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</si>
  <si>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</si>
  <si>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</si>
  <si>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</si>
  <si>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</si>
  <si>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</si>
  <si>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</si>
  <si>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</si>
  <si>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</si>
  <si>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</si>
  <si>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</si>
  <si>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</si>
  <si>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</si>
  <si>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</si>
  <si>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</si>
  <si>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</si>
  <si>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</si>
  <si>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</si>
  <si>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</si>
  <si>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</si>
  <si>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</si>
  <si>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</si>
  <si>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</si>
  <si>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</si>
  <si>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</si>
  <si>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</si>
  <si>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</si>
  <si>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</si>
  <si>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</si>
  <si>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</si>
  <si>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</si>
  <si>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</si>
  <si>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</si>
  <si>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</si>
  <si>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</si>
  <si>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</si>
  <si>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</si>
  <si>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</si>
  <si>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</si>
  <si>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</si>
  <si>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</si>
  <si>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</si>
  <si>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</si>
  <si>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</si>
  <si>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</si>
  <si>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</si>
  <si>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</si>
  <si>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</si>
  <si>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</si>
  <si>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</si>
  <si>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</si>
  <si>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</si>
  <si>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</si>
  <si>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</si>
  <si>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</si>
  <si>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</si>
  <si>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</si>
  <si>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</si>
  <si>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</si>
  <si>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</si>
  <si>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</si>
  <si>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</si>
  <si>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</si>
  <si>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</si>
  <si>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</si>
  <si>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</si>
  <si>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</si>
  <si>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</si>
  <si>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</si>
  <si>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</si>
  <si>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</si>
  <si>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</si>
  <si>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</si>
  <si>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</si>
  <si>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</si>
  <si>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</si>
  <si>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</si>
  <si>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</si>
  <si>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</si>
  <si>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</si>
  <si>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</si>
  <si>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</si>
  <si>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</si>
  <si>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</si>
  <si>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</si>
  <si>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</si>
  <si>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</si>
  <si>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</si>
  <si>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</si>
  <si>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</si>
  <si>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</si>
  <si>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</si>
  <si>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</si>
  <si>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</si>
  <si>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</si>
  <si>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</si>
  <si>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</si>
  <si>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</si>
  <si>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</si>
  <si>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</si>
  <si>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</si>
  <si>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</si>
  <si>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</si>
  <si>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</si>
  <si>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</si>
  <si>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</si>
  <si>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</si>
  <si>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</si>
  <si>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</si>
  <si>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</si>
  <si>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</si>
  <si>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</si>
  <si>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</si>
  <si>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</si>
  <si>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</si>
  <si>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</si>
  <si>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</si>
  <si>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</si>
  <si>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</si>
  <si>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</si>
  <si>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</si>
  <si>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</si>
  <si>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</si>
  <si>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</si>
  <si>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</si>
  <si>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</si>
  <si>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</si>
  <si>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</si>
  <si>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</si>
  <si>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</si>
  <si>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</si>
  <si>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</si>
  <si>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</si>
  <si>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</si>
  <si>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</si>
  <si>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</si>
  <si>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</si>
  <si>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</si>
  <si>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</si>
  <si>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</si>
  <si>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</si>
  <si>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</si>
  <si>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</si>
  <si>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</si>
  <si>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</si>
  <si>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</si>
  <si>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</si>
  <si>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</si>
  <si>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</si>
  <si>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</si>
  <si>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</si>
  <si>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</si>
  <si>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</si>
  <si>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</si>
  <si>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</si>
  <si>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</si>
  <si>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</si>
  <si>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</si>
  <si>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</si>
  <si>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</si>
  <si>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</si>
  <si>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</si>
  <si>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</si>
  <si>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</si>
  <si>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</si>
  <si>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</si>
  <si>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</si>
  <si>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</si>
  <si>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</si>
  <si>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</si>
  <si>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</si>
  <si>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</si>
  <si>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</si>
  <si>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</si>
  <si>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</si>
  <si>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</si>
  <si>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</si>
  <si>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</si>
  <si>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</si>
  <si>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</si>
  <si>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</si>
  <si>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</si>
  <si>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</si>
  <si>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</si>
  <si>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</si>
  <si>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</si>
  <si>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</si>
  <si>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</si>
  <si>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</si>
  <si>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</si>
  <si>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</si>
  <si>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</si>
  <si>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</si>
  <si>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</si>
  <si>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</si>
  <si>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</si>
  <si>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</si>
  <si>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</si>
  <si>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</si>
  <si>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</si>
  <si>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</si>
  <si>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</si>
  <si>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</si>
  <si>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</si>
  <si>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</si>
  <si>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</si>
  <si>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</si>
  <si>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</si>
  <si>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</si>
  <si>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</si>
  <si>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</si>
  <si>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</si>
  <si>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</si>
  <si>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</si>
  <si>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</si>
  <si>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</si>
  <si>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</si>
  <si>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</si>
  <si>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</si>
  <si>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</si>
  <si>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</si>
  <si>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</si>
  <si>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</si>
  <si>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</si>
  <si>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</si>
  <si>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</si>
  <si>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</si>
  <si>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</si>
  <si>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</si>
  <si>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</si>
  <si>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</si>
  <si>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</si>
  <si>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</si>
  <si>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</si>
  <si>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</si>
  <si>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</si>
  <si>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</si>
  <si>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</si>
  <si>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от__________2021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</si>
</sst>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H5" sqref="H5"/>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249</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1994000.4</v>
      </c>
      <c r="F8" s="74">
        <f>F9+F128+F129</f>
        <v>1710608.3</v>
      </c>
      <c r="G8" s="74">
        <f>G9+G128+G129</f>
        <v>1729563.3</v>
      </c>
      <c r="H8" s="14"/>
      <c r="I8" s="15"/>
      <c r="L8" s="16"/>
    </row>
    <row r="9" spans="1:9" ht="41.25" customHeight="1">
      <c r="A9" s="57"/>
      <c r="B9" s="70"/>
      <c r="C9" s="59" t="s">
        <v>113</v>
      </c>
      <c r="D9" s="66" t="s">
        <v>11</v>
      </c>
      <c r="E9" s="75">
        <f>E10+E13+E50+E119</f>
        <v>1921868.7</v>
      </c>
      <c r="F9" s="75">
        <f>F10+F13+F50+F119</f>
        <v>1710608.3</v>
      </c>
      <c r="G9" s="75">
        <f>G10+G13+G50+G119</f>
        <v>1729563.3</v>
      </c>
      <c r="H9" s="17"/>
      <c r="I9" s="17"/>
    </row>
    <row r="10" spans="1:12" ht="25.5" customHeight="1">
      <c r="A10" s="57"/>
      <c r="B10" s="71"/>
      <c r="C10" s="60" t="s">
        <v>114</v>
      </c>
      <c r="D10" s="67" t="s">
        <v>171</v>
      </c>
      <c r="E10" s="76">
        <f>E11+E12</f>
        <v>168052.2</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172</v>
      </c>
      <c r="E12" s="85">
        <f>15339.2+3102.5+67320</f>
        <v>85761.7</v>
      </c>
      <c r="F12" s="85">
        <v>15339.6</v>
      </c>
      <c r="G12" s="85">
        <v>15340.1</v>
      </c>
      <c r="H12" s="20"/>
      <c r="I12" s="21"/>
      <c r="J12" s="20"/>
      <c r="K12" s="20"/>
      <c r="L12" s="20"/>
    </row>
    <row r="13" spans="1:9" ht="29.25" customHeight="1">
      <c r="A13" s="57"/>
      <c r="B13" s="71"/>
      <c r="C13" s="60" t="s">
        <v>116</v>
      </c>
      <c r="D13" s="67" t="s">
        <v>39</v>
      </c>
      <c r="E13" s="76">
        <f>E14+E15+E16+E19+E22+E26+E29+E32+E35+E38</f>
        <v>283425.7</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2.25">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181</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0.7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120598.2</v>
      </c>
      <c r="F38" s="75">
        <f>F39</f>
        <v>106364.5</v>
      </c>
      <c r="G38" s="75">
        <f>G39</f>
        <v>116620.8</v>
      </c>
      <c r="H38" s="10"/>
      <c r="I38" s="34"/>
    </row>
    <row r="39" spans="1:9" ht="27.75" customHeight="1">
      <c r="A39" s="57"/>
      <c r="B39" s="71"/>
      <c r="C39" s="59" t="s">
        <v>10</v>
      </c>
      <c r="D39" s="66" t="s">
        <v>184</v>
      </c>
      <c r="E39" s="75">
        <f>SUM(E40:E49)</f>
        <v>120598.2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0.75">
      <c r="A42" s="57"/>
      <c r="B42" s="71"/>
      <c r="C42" s="61" t="s">
        <v>30</v>
      </c>
      <c r="D42" s="68" t="s">
        <v>95</v>
      </c>
      <c r="E42" s="86">
        <v>3400</v>
      </c>
      <c r="F42" s="78"/>
      <c r="G42" s="78"/>
      <c r="H42" s="35"/>
      <c r="I42" s="34"/>
      <c r="J42" s="35"/>
    </row>
    <row r="43" spans="1:9" ht="78">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0.75">
      <c r="A50" s="57"/>
      <c r="B50" s="71"/>
      <c r="C50" s="60" t="s">
        <v>130</v>
      </c>
      <c r="D50" s="67" t="s">
        <v>44</v>
      </c>
      <c r="E50" s="76">
        <f>E51+E52+E96+E100+E104+E106+E108+E110+E113+E117+E116</f>
        <v>1361117.6</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f>
        <v>39651.7</v>
      </c>
      <c r="F51" s="85">
        <v>60028.3</v>
      </c>
      <c r="G51" s="85">
        <v>62480.7</v>
      </c>
      <c r="H51" s="10"/>
      <c r="I51" s="37"/>
    </row>
    <row r="52" spans="1:9" ht="36" customHeight="1">
      <c r="A52" s="57"/>
      <c r="B52" s="71"/>
      <c r="C52" s="63" t="s">
        <v>12</v>
      </c>
      <c r="D52" s="69" t="s">
        <v>105</v>
      </c>
      <c r="E52" s="79">
        <f>E53</f>
        <v>1134081.9</v>
      </c>
      <c r="F52" s="79">
        <f>F53</f>
        <v>1089630.7</v>
      </c>
      <c r="G52" s="79">
        <f>G53</f>
        <v>1135298.8</v>
      </c>
      <c r="H52" s="10"/>
      <c r="I52" s="37"/>
    </row>
    <row r="53" spans="1:9" ht="30.75">
      <c r="A53" s="57"/>
      <c r="B53" s="71"/>
      <c r="C53" s="59" t="s">
        <v>132</v>
      </c>
      <c r="D53" s="66" t="s">
        <v>186</v>
      </c>
      <c r="E53" s="75">
        <f>SUM(E54:E95)</f>
        <v>1134081.9</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2.25">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33902.3+2657.9+947.8</f>
        <v>37508.00000000001</v>
      </c>
      <c r="F56" s="85">
        <v>44090</v>
      </c>
      <c r="G56" s="85">
        <v>47696.1</v>
      </c>
      <c r="H56" s="39"/>
      <c r="I56" s="39"/>
      <c r="J56" s="39"/>
    </row>
    <row r="57" spans="1:9" ht="78">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f>
        <v>284.09999999999997</v>
      </c>
      <c r="F65" s="85">
        <v>256.4</v>
      </c>
      <c r="G65" s="85">
        <v>256.4</v>
      </c>
      <c r="H65" s="10"/>
      <c r="I65" s="39"/>
    </row>
    <row r="66" spans="1:9" ht="63.75" customHeight="1">
      <c r="A66" s="57"/>
      <c r="B66" s="71"/>
      <c r="C66" s="61" t="s">
        <v>137</v>
      </c>
      <c r="D66" s="68" t="s">
        <v>53</v>
      </c>
      <c r="E66" s="85">
        <f>306643.9+1215.2</f>
        <v>307859.10000000003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
      <c r="A68" s="57"/>
      <c r="B68" s="71"/>
      <c r="C68" s="62" t="s">
        <v>139</v>
      </c>
      <c r="D68" s="68" t="s">
        <v>55</v>
      </c>
      <c r="E68" s="85">
        <v>6820.8</v>
      </c>
      <c r="F68" s="85">
        <v>6929.9</v>
      </c>
      <c r="G68" s="85">
        <v>7040.9</v>
      </c>
      <c r="H68" s="10"/>
      <c r="I68" s="37"/>
    </row>
    <row r="69" spans="1:9" ht="93">
      <c r="A69" s="57"/>
      <c r="B69" s="71"/>
      <c r="C69" s="62" t="s">
        <v>23</v>
      </c>
      <c r="D69" s="68" t="s">
        <v>56</v>
      </c>
      <c r="E69" s="85">
        <f>21974.2</f>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f>8781.2+11772.5</f>
        <v>20553.7</v>
      </c>
      <c r="F71" s="85">
        <v>8597.3</v>
      </c>
      <c r="G71" s="85">
        <v>8654.4</v>
      </c>
      <c r="H71" s="10"/>
      <c r="I71" s="37"/>
    </row>
    <row r="72" spans="1:9" ht="91.5" customHeight="1">
      <c r="A72" s="57"/>
      <c r="B72" s="71"/>
      <c r="C72" s="62" t="s">
        <v>140</v>
      </c>
      <c r="D72" s="68" t="s">
        <v>58</v>
      </c>
      <c r="E72" s="85">
        <f>1820.9+230+300</f>
        <v>2350.9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2.25">
      <c r="A75" s="57"/>
      <c r="B75" s="71"/>
      <c r="C75" s="61" t="s">
        <v>1</v>
      </c>
      <c r="D75" s="68" t="s">
        <v>61</v>
      </c>
      <c r="E75" s="85">
        <v>1298.5</v>
      </c>
      <c r="F75" s="85">
        <f>1319.9+423.3</f>
        <v>1743.2</v>
      </c>
      <c r="G75" s="85">
        <f>1369+439.4</f>
        <v>1808.4</v>
      </c>
      <c r="H75" s="10"/>
      <c r="I75" s="39"/>
    </row>
    <row r="76" spans="1:9" ht="93">
      <c r="A76" s="57"/>
      <c r="B76" s="71"/>
      <c r="C76" s="62" t="s">
        <v>142</v>
      </c>
      <c r="D76" s="68" t="s">
        <v>62</v>
      </c>
      <c r="E76" s="85">
        <f>76558.3+9645</f>
        <v>86203.3</v>
      </c>
      <c r="F76" s="85">
        <v>115185.1</v>
      </c>
      <c r="G76" s="85">
        <v>118002</v>
      </c>
      <c r="H76" s="10"/>
      <c r="I76" s="39"/>
    </row>
    <row r="77" spans="1:9" ht="108.75">
      <c r="A77" s="57"/>
      <c r="B77" s="71"/>
      <c r="C77" s="62" t="s">
        <v>143</v>
      </c>
      <c r="D77" s="68" t="s">
        <v>63</v>
      </c>
      <c r="E77" s="85">
        <f>370.1-40-30-10</f>
        <v>290.1</v>
      </c>
      <c r="F77" s="85">
        <v>493.5</v>
      </c>
      <c r="G77" s="85">
        <v>493.5</v>
      </c>
      <c r="H77" s="10"/>
      <c r="I77" s="39"/>
    </row>
    <row r="78" spans="1:9" ht="93">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f>
        <v>49453.1</v>
      </c>
      <c r="F79" s="85">
        <v>54915.6</v>
      </c>
      <c r="G79" s="85">
        <v>57807</v>
      </c>
      <c r="H79" s="10"/>
      <c r="I79" s="39"/>
    </row>
    <row r="80" spans="1:9" ht="60" customHeight="1">
      <c r="A80" s="57"/>
      <c r="B80" s="71"/>
      <c r="C80" s="61" t="s">
        <v>146</v>
      </c>
      <c r="D80" s="68" t="s">
        <v>66</v>
      </c>
      <c r="E80" s="85">
        <f>876.3-50</f>
        <v>826.3</v>
      </c>
      <c r="F80" s="85">
        <v>908.8</v>
      </c>
      <c r="G80" s="85">
        <v>944.3</v>
      </c>
      <c r="H80" s="10"/>
      <c r="I80" s="39"/>
    </row>
    <row r="81" spans="1:9" ht="62.25">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f>50-1.4</f>
        <v>48.6</v>
      </c>
      <c r="F91" s="85">
        <v>89</v>
      </c>
      <c r="G91" s="85">
        <v>89</v>
      </c>
      <c r="H91" s="10"/>
      <c r="I91" s="39"/>
    </row>
    <row r="92" spans="1:12" ht="61.5" customHeight="1">
      <c r="A92" s="57"/>
      <c r="B92" s="71"/>
      <c r="C92" s="61" t="s">
        <v>28</v>
      </c>
      <c r="D92" s="68" t="s">
        <v>188</v>
      </c>
      <c r="E92" s="85">
        <f>313719.5-1858</f>
        <v>311861.5</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f>
        <v>236366.90000000002</v>
      </c>
      <c r="F94" s="85">
        <v>98868.9</v>
      </c>
      <c r="G94" s="85">
        <v>99525.6</v>
      </c>
      <c r="H94" s="10"/>
      <c r="I94" s="39"/>
    </row>
    <row r="95" spans="1:9" ht="129.75" customHeight="1">
      <c r="A95" s="57"/>
      <c r="B95" s="71"/>
      <c r="C95" s="61" t="s">
        <v>248</v>
      </c>
      <c r="D95" s="68" t="s">
        <v>247</v>
      </c>
      <c r="E95" s="77">
        <v>181.4</v>
      </c>
      <c r="F95" s="77"/>
      <c r="G95" s="77"/>
      <c r="H95" s="10"/>
      <c r="I95" s="39"/>
    </row>
    <row r="96" spans="1:12" ht="62.25">
      <c r="A96" s="57"/>
      <c r="B96" s="71"/>
      <c r="C96" s="59" t="s">
        <v>149</v>
      </c>
      <c r="D96" s="66" t="s">
        <v>72</v>
      </c>
      <c r="E96" s="75">
        <f>SUM(E97:E99)</f>
        <v>17918.2</v>
      </c>
      <c r="F96" s="75">
        <f>SUM(F97:F99)</f>
        <v>18471.1</v>
      </c>
      <c r="G96" s="75">
        <f>SUM(G97:G99)</f>
        <v>18492.4</v>
      </c>
      <c r="H96" s="44"/>
      <c r="I96" s="41"/>
      <c r="J96" s="44"/>
      <c r="K96" s="44"/>
      <c r="L96" s="44"/>
    </row>
    <row r="97" spans="1:12" ht="62.25">
      <c r="A97" s="57"/>
      <c r="B97" s="71"/>
      <c r="C97" s="61" t="s">
        <v>22</v>
      </c>
      <c r="D97" s="68" t="s">
        <v>237</v>
      </c>
      <c r="E97" s="85">
        <v>1217.4</v>
      </c>
      <c r="F97" s="85"/>
      <c r="G97" s="85"/>
      <c r="H97" s="41"/>
      <c r="I97" s="41"/>
      <c r="J97" s="41"/>
      <c r="K97" s="41"/>
      <c r="L97" s="41"/>
    </row>
    <row r="98" spans="1:12" ht="78">
      <c r="A98" s="57"/>
      <c r="B98" s="71"/>
      <c r="C98" s="61" t="s">
        <v>209</v>
      </c>
      <c r="D98" s="68" t="s">
        <v>74</v>
      </c>
      <c r="E98" s="85">
        <f>3235.8-535</f>
        <v>2700.8</v>
      </c>
      <c r="F98" s="85">
        <v>18471.1</v>
      </c>
      <c r="G98" s="85">
        <v>18492.4</v>
      </c>
      <c r="H98" s="41"/>
      <c r="I98" s="41"/>
      <c r="J98" s="41"/>
      <c r="K98" s="41"/>
      <c r="L98" s="41"/>
    </row>
    <row r="99" spans="1:12" ht="62.25" customHeight="1">
      <c r="A99" s="57"/>
      <c r="B99" s="71"/>
      <c r="C99" s="61" t="s">
        <v>4</v>
      </c>
      <c r="D99" s="68" t="s">
        <v>73</v>
      </c>
      <c r="E99" s="77">
        <v>14000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62.25">
      <c r="A102" s="57"/>
      <c r="B102" s="71"/>
      <c r="C102" s="61" t="s">
        <v>104</v>
      </c>
      <c r="D102" s="68" t="s">
        <v>189</v>
      </c>
      <c r="E102" s="85">
        <v>240</v>
      </c>
      <c r="F102" s="85">
        <v>374.5</v>
      </c>
      <c r="G102" s="85">
        <v>519.3</v>
      </c>
      <c r="H102" s="45"/>
      <c r="I102" s="46"/>
      <c r="J102" s="45"/>
      <c r="K102" s="45"/>
      <c r="L102" s="45"/>
    </row>
    <row r="103" spans="1:12" ht="62.25">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2.25">
      <c r="A105" s="57"/>
      <c r="B105" s="71"/>
      <c r="C105" s="61" t="s">
        <v>154</v>
      </c>
      <c r="D105" s="68" t="s">
        <v>190</v>
      </c>
      <c r="E105" s="85">
        <v>4.8</v>
      </c>
      <c r="F105" s="85">
        <v>74.7</v>
      </c>
      <c r="G105" s="85">
        <v>2.6</v>
      </c>
      <c r="H105" s="47"/>
      <c r="I105" s="26"/>
      <c r="J105" s="26"/>
      <c r="K105" s="26"/>
      <c r="L105" s="48"/>
    </row>
    <row r="106" spans="1:12" ht="62.25">
      <c r="A106" s="57"/>
      <c r="B106" s="71"/>
      <c r="C106" s="59" t="s">
        <v>155</v>
      </c>
      <c r="D106" s="66" t="s">
        <v>79</v>
      </c>
      <c r="E106" s="75">
        <f>E107</f>
        <v>610.7</v>
      </c>
      <c r="F106" s="75">
        <f>F107</f>
        <v>629.3</v>
      </c>
      <c r="G106" s="75">
        <f>G107</f>
        <v>654.5</v>
      </c>
      <c r="H106" s="47"/>
      <c r="I106" s="26"/>
      <c r="J106" s="26"/>
      <c r="K106" s="26"/>
      <c r="L106" s="48"/>
    </row>
    <row r="107" spans="1:12" ht="62.25">
      <c r="A107" s="57"/>
      <c r="B107" s="71"/>
      <c r="C107" s="61" t="s">
        <v>156</v>
      </c>
      <c r="D107" s="68" t="s">
        <v>191</v>
      </c>
      <c r="E107" s="85">
        <v>610.7</v>
      </c>
      <c r="F107" s="85">
        <v>629.3</v>
      </c>
      <c r="G107" s="85">
        <v>654.5</v>
      </c>
      <c r="H107" s="47"/>
      <c r="I107" s="26"/>
      <c r="J107" s="26"/>
      <c r="K107" s="26"/>
      <c r="L107" s="48"/>
    </row>
    <row r="108" spans="1:12" ht="93">
      <c r="A108" s="57"/>
      <c r="B108" s="71"/>
      <c r="C108" s="64" t="s">
        <v>157</v>
      </c>
      <c r="D108" s="66" t="s">
        <v>80</v>
      </c>
      <c r="E108" s="75">
        <f>E109</f>
        <v>35440</v>
      </c>
      <c r="F108" s="75">
        <f>F109</f>
        <v>36689.6</v>
      </c>
      <c r="G108" s="75">
        <f>G109</f>
        <v>38064.9</v>
      </c>
      <c r="H108" s="47"/>
      <c r="I108" s="26"/>
      <c r="J108" s="26"/>
      <c r="K108" s="26"/>
      <c r="L108" s="48"/>
    </row>
    <row r="109" spans="1:12" ht="78.75" customHeight="1">
      <c r="A109" s="57"/>
      <c r="B109" s="71"/>
      <c r="C109" s="62" t="s">
        <v>29</v>
      </c>
      <c r="D109" s="68" t="s">
        <v>192</v>
      </c>
      <c r="E109" s="85">
        <v>35440</v>
      </c>
      <c r="F109" s="85">
        <v>36689.6</v>
      </c>
      <c r="G109" s="85">
        <v>38064.9</v>
      </c>
      <c r="H109" s="47"/>
      <c r="I109" s="26"/>
      <c r="J109" s="26"/>
      <c r="K109" s="26"/>
      <c r="L109" s="48"/>
    </row>
    <row r="110" spans="1:10" ht="46.5">
      <c r="A110" s="57"/>
      <c r="B110" s="71"/>
      <c r="C110" s="64" t="s">
        <v>207</v>
      </c>
      <c r="D110" s="66" t="s">
        <v>206</v>
      </c>
      <c r="E110" s="75">
        <f>E111+E112</f>
        <v>18939.8</v>
      </c>
      <c r="F110" s="75">
        <f>F111+F112</f>
        <v>17504.5</v>
      </c>
      <c r="G110" s="75">
        <f>G111+G112</f>
        <v>17504.5</v>
      </c>
      <c r="H110" s="49"/>
      <c r="I110" s="50"/>
      <c r="J110" s="51"/>
    </row>
    <row r="111" spans="1:10" ht="61.5" customHeight="1">
      <c r="A111" s="57"/>
      <c r="B111" s="71"/>
      <c r="C111" s="62" t="s">
        <v>224</v>
      </c>
      <c r="D111" s="68" t="s">
        <v>222</v>
      </c>
      <c r="E111" s="77">
        <f>1367.2+32.7+9.3+88.9+17.1</f>
        <v>1515.2</v>
      </c>
      <c r="F111" s="77">
        <f>1367.2+6.1</f>
        <v>1373.3</v>
      </c>
      <c r="G111" s="77">
        <f>1367.2+6.1</f>
        <v>1373.3</v>
      </c>
      <c r="H111" s="49"/>
      <c r="I111" s="50"/>
      <c r="J111" s="51"/>
    </row>
    <row r="112" spans="1:10" ht="45" customHeight="1">
      <c r="A112" s="57"/>
      <c r="B112" s="71"/>
      <c r="C112" s="62" t="s">
        <v>225</v>
      </c>
      <c r="D112" s="68" t="s">
        <v>223</v>
      </c>
      <c r="E112" s="85">
        <f>15722.8+375.7+107+1022.3+196.8</f>
        <v>17424.6</v>
      </c>
      <c r="F112" s="85">
        <f>15722.8+408.4</f>
        <v>16131.199999999999</v>
      </c>
      <c r="G112" s="85">
        <f>15722.8+408.4</f>
        <v>16131.199999999999</v>
      </c>
      <c r="H112" s="49"/>
      <c r="I112" s="50"/>
      <c r="J112" s="51"/>
    </row>
    <row r="113" spans="1:12" ht="62.25">
      <c r="A113" s="57"/>
      <c r="B113" s="71"/>
      <c r="C113" s="59" t="s">
        <v>158</v>
      </c>
      <c r="D113" s="66" t="s">
        <v>81</v>
      </c>
      <c r="E113" s="75">
        <f>E114+E115</f>
        <v>1736.3000000000002</v>
      </c>
      <c r="F113" s="75">
        <f>F114+F115</f>
        <v>447.8</v>
      </c>
      <c r="G113" s="75">
        <f>G114+G115</f>
        <v>443.3</v>
      </c>
      <c r="H113" s="31"/>
      <c r="I113" s="52"/>
      <c r="J113" s="31"/>
      <c r="K113" s="31"/>
      <c r="L113" s="31"/>
    </row>
    <row r="114" spans="1:10" ht="62.25">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v>1597.4</v>
      </c>
      <c r="F115" s="85">
        <v>412.2</v>
      </c>
      <c r="G115" s="85">
        <v>407.8</v>
      </c>
      <c r="H115" s="10"/>
      <c r="I115" s="55"/>
    </row>
    <row r="116" spans="1:9" ht="34.5" customHeight="1">
      <c r="A116" s="57"/>
      <c r="B116" s="71"/>
      <c r="C116" s="61" t="s">
        <v>235</v>
      </c>
      <c r="D116" s="68" t="s">
        <v>236</v>
      </c>
      <c r="E116" s="85">
        <v>1229.3</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2.25">
      <c r="A118" s="57"/>
      <c r="B118" s="70"/>
      <c r="C118" s="61" t="s">
        <v>37</v>
      </c>
      <c r="D118" s="68" t="s">
        <v>84</v>
      </c>
      <c r="E118" s="85">
        <v>77114.8</v>
      </c>
      <c r="F118" s="85">
        <v>77100.7</v>
      </c>
      <c r="G118" s="85">
        <v>75930.5</v>
      </c>
    </row>
    <row r="119" spans="1:7" ht="15">
      <c r="A119" s="57"/>
      <c r="B119" s="70"/>
      <c r="C119" s="60" t="s">
        <v>6</v>
      </c>
      <c r="D119" s="67" t="s">
        <v>194</v>
      </c>
      <c r="E119" s="76">
        <f>E120+E122+E124</f>
        <v>109273.2</v>
      </c>
      <c r="F119" s="76">
        <f>F120+F122+F124</f>
        <v>29373.2</v>
      </c>
      <c r="G119" s="76">
        <f>G120+G122+G124</f>
        <v>29373.2</v>
      </c>
    </row>
    <row r="120" spans="2:9" ht="62.25">
      <c r="B120" s="2"/>
      <c r="C120" s="59" t="s">
        <v>161</v>
      </c>
      <c r="D120" s="66" t="s">
        <v>165</v>
      </c>
      <c r="E120" s="75">
        <f>E121</f>
        <v>28123.2</v>
      </c>
      <c r="F120" s="75">
        <f>F121</f>
        <v>28123.2</v>
      </c>
      <c r="G120" s="75">
        <f>G121</f>
        <v>28123.2</v>
      </c>
      <c r="H120" s="5"/>
      <c r="I120" s="5"/>
    </row>
    <row r="121" spans="2:7" ht="62.25">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1150</v>
      </c>
      <c r="F124" s="75">
        <f>F125</f>
        <v>1250</v>
      </c>
      <c r="G124" s="75">
        <f>G125</f>
        <v>1250</v>
      </c>
    </row>
    <row r="125" spans="2:7" ht="30.75">
      <c r="B125" s="2"/>
      <c r="C125" s="59" t="s">
        <v>163</v>
      </c>
      <c r="D125" s="66" t="s">
        <v>168</v>
      </c>
      <c r="E125" s="75">
        <f>E126+E127</f>
        <v>1150</v>
      </c>
      <c r="F125" s="75">
        <f>F126+F127</f>
        <v>1250</v>
      </c>
      <c r="G125" s="75">
        <f>G126+G127</f>
        <v>1250</v>
      </c>
    </row>
    <row r="126" spans="2:7" ht="62.25" hidden="1">
      <c r="B126" s="2"/>
      <c r="C126" s="61" t="s">
        <v>88</v>
      </c>
      <c r="D126" s="68" t="s">
        <v>169</v>
      </c>
      <c r="E126" s="77"/>
      <c r="F126" s="77"/>
      <c r="G126" s="77"/>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c r="G128" s="81"/>
    </row>
    <row r="129" spans="2:7" ht="46.5">
      <c r="B129" s="2"/>
      <c r="C129" s="60" t="s">
        <v>164</v>
      </c>
      <c r="D129" s="67" t="s">
        <v>195</v>
      </c>
      <c r="E129" s="76">
        <f>E130</f>
        <v>-755.1999999999999</v>
      </c>
      <c r="F129" s="76">
        <f>F130</f>
        <v>0</v>
      </c>
      <c r="G129" s="76">
        <f>G130</f>
        <v>0</v>
      </c>
    </row>
    <row r="130" spans="3:7" ht="52.5">
      <c r="C130" s="88" t="s">
        <v>233</v>
      </c>
      <c r="D130" s="68" t="s">
        <v>234</v>
      </c>
      <c r="E130" s="89">
        <f>-(748.4+6.8)</f>
        <v>-755.1999999999999</v>
      </c>
      <c r="F130" s="89"/>
      <c r="G130"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2021-08-13T13:22:25Z</cp:lastPrinted>
  <dcterms:created xsi:type="dcterms:W3CDTF">2008-10-30T07:18:08Z</dcterms:created>
  <dcterms:modified xsi:type="dcterms:W3CDTF">2021-08-13T13:22:39Z</dcterms:modified>
  <cp:category/>
  <cp:version/>
  <cp:contentType/>
  <cp:contentStatus/>
</cp:coreProperties>
</file>