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456" windowHeight="11856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<sst xmlns="http://schemas.openxmlformats.org/spreadsheetml/2006/main" count="60" uniqueCount="60">
  <si>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</si>
  <si>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</si>
  <si>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</si>
  <si>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</si>
  <si>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</si>
  <si>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</si>
  <si>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</si>
  <si>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</si>
  <si>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</si>
  <si>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</si>
  <si>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</si>
  <si>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</si>
  <si>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</si>
  <si>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</si>
  <si>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</si>
  <si>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</si>
  <si>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</si>
  <si>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</si>
  <si>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</si>
  <si>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</si>
  <si>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</si>
  <si>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</si>
  <si>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</si>
  <si>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</si>
  <si>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</si>
  <si>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</si>
  <si>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</si>
  <si>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</si>
  <si>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</si>
  <si>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</si>
  <si>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</si>
  <si>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</si>
  <si>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</si>
  <si>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</si>
  <si>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</si>
  <si>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</si>
  <si>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</si>
  <si>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</si>
  <si>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 xml:space="preserve"> Источники финансирования дефицита  бюджета  города Кузнецка Пензенской области на 2021 год и на плановый период 2022 и 2023 годов.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</si>
  <si>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</si>
  <si>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</si>
  <si>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</si>
  <si>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Погашение кредитов,предоставленных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</si>
  <si>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</si>
  <si>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</si>
  <si>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Привлечение кредитов от кредитных организаций в валюте Российской Федерации </t>
  </si>
  <si>
    <t>Привлечение кредитов от кредитных организаций  бюджетами городских округов в валюте Российской Федерации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</si>
  <si>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</si>
  <si>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</si>
  <si>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</si>
  <si>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</si>
  <si>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</si>
  <si>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</si>
  <si>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</si>
  <si>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</si>
  <si>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</si>
  <si>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</si>
  <si>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</si>
  <si>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</si>
  <si>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от __________2021  № _____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</si>
</sst>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189" fontId="3" fillId="0" borderId="10" xfId="60" applyNumberFormat="1" applyFont="1" applyBorder="1" applyAlignment="1">
      <alignment horizontal="right" vertical="top" wrapText="1"/>
    </xf>
    <xf numFmtId="189" fontId="3" fillId="0" borderId="10" xfId="6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/>
    </xf>
    <xf numFmtId="186" fontId="3" fillId="33" borderId="10" xfId="60" applyNumberFormat="1" applyFont="1" applyFill="1" applyBorder="1" applyAlignment="1">
      <alignment/>
    </xf>
    <xf numFmtId="189" fontId="3" fillId="33" borderId="10" xfId="60" applyNumberFormat="1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86" fontId="3" fillId="0" borderId="10" xfId="60" applyNumberFormat="1" applyFont="1" applyFill="1" applyBorder="1" applyAlignment="1">
      <alignment horizontal="righ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189" fontId="3" fillId="33" borderId="11" xfId="6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3"/>
  <sheetViews>
    <sheetView tabSelected="1" view="pageBreakPreview" zoomScaleSheetLayoutView="100" workbookViewId="0" topLeftCell="A1">
      <selection activeCell="C11" sqref="C11"/>
    </sheetView>
  </sheetViews>
  <sheetFormatPr defaultColWidth="9.00390625" defaultRowHeight="12.75"/>
  <cols>
    <col min="1" max="1" width="50.50390625" style="0" customWidth="1"/>
    <col min="2" max="2" width="30.50390625" style="0" customWidth="1"/>
    <col min="3" max="3" width="17.625" style="0" customWidth="1"/>
    <col min="4" max="4" width="14.625" style="0" customWidth="1"/>
    <col min="5" max="5" width="16.125" style="0" customWidth="1"/>
  </cols>
  <sheetData>
    <row r="1" ht="3.75" customHeight="1"/>
    <row r="2" spans="1:5" ht="12.75">
      <c r="A2" s="34" t="s">
        <v>30</v>
      </c>
      <c r="B2" s="34"/>
      <c r="C2" s="34"/>
      <c r="D2" s="35"/>
      <c r="E2" s="35"/>
    </row>
    <row r="3" spans="1:5" ht="12.75">
      <c r="A3" s="34" t="s">
        <v>0</v>
      </c>
      <c r="B3" s="34"/>
      <c r="C3" s="34"/>
      <c r="D3" s="35"/>
      <c r="E3" s="35"/>
    </row>
    <row r="4" spans="1:5" ht="12.75">
      <c r="A4" s="34" t="s">
        <v>25</v>
      </c>
      <c r="B4" s="34"/>
      <c r="C4" s="34"/>
      <c r="D4" s="35"/>
      <c r="E4" s="35"/>
    </row>
    <row r="5" spans="1:5" ht="12.75">
      <c r="A5" s="34" t="s">
        <v>26</v>
      </c>
      <c r="B5" s="34"/>
      <c r="C5" s="34"/>
      <c r="D5" s="35"/>
      <c r="E5" s="35"/>
    </row>
    <row r="6" spans="1:5" ht="12" customHeight="1">
      <c r="A6" s="34" t="s">
        <v>59</v>
      </c>
      <c r="B6" s="34"/>
      <c r="C6" s="34"/>
      <c r="D6" s="35"/>
      <c r="E6" s="35"/>
    </row>
    <row r="7" ht="1.5" customHeight="1" hidden="1"/>
    <row r="8" ht="6" customHeight="1"/>
    <row r="9" spans="1:5" ht="16.5">
      <c r="A9" s="12" t="s">
        <v>31</v>
      </c>
      <c r="B9" s="12"/>
      <c r="C9" s="13"/>
      <c r="D9" s="14"/>
      <c r="E9" s="14"/>
    </row>
    <row r="10" spans="1:5" ht="42" customHeight="1">
      <c r="A10" s="30" t="s">
        <v>38</v>
      </c>
      <c r="B10" s="30"/>
      <c r="C10" s="30"/>
      <c r="D10" s="30"/>
      <c r="E10" s="30"/>
    </row>
    <row r="11" spans="1:3" ht="4.5" customHeight="1">
      <c r="A11" s="2"/>
      <c r="B11" s="2"/>
      <c r="C11" s="2"/>
    </row>
    <row r="12" spans="1:5" ht="15">
      <c r="A12" s="2"/>
      <c r="B12" s="2"/>
      <c r="E12" s="2" t="s">
        <v>1</v>
      </c>
    </row>
    <row r="13" spans="1:5" ht="15">
      <c r="A13" s="3" t="s">
        <v>2</v>
      </c>
      <c r="B13" s="3" t="s">
        <v>3</v>
      </c>
      <c r="C13" s="3" t="s">
        <v>32</v>
      </c>
      <c r="D13" s="9" t="s">
        <v>37</v>
      </c>
      <c r="E13" s="9" t="s">
        <v>39</v>
      </c>
    </row>
    <row r="14" spans="1:5" ht="33" customHeight="1">
      <c r="A14" s="4" t="s">
        <v>4</v>
      </c>
      <c r="B14" s="5" t="s">
        <v>6</v>
      </c>
      <c r="C14" s="6">
        <f>C15+C17</f>
        <v>62513.5</v>
      </c>
      <c r="D14" s="6">
        <f>D15+D17</f>
        <v>14513.400000000023</v>
      </c>
      <c r="E14" s="6">
        <f>E15+E17</f>
        <v>0</v>
      </c>
    </row>
    <row r="15" spans="1:5" ht="30.75">
      <c r="A15" s="24" t="s">
        <v>45</v>
      </c>
      <c r="B15" s="8" t="s">
        <v>7</v>
      </c>
      <c r="C15" s="6">
        <f>C16</f>
        <v>260513.5</v>
      </c>
      <c r="D15" s="6">
        <f>D16</f>
        <v>275026.9</v>
      </c>
      <c r="E15" s="6">
        <f>E16</f>
        <v>275026.9</v>
      </c>
    </row>
    <row r="16" spans="1:5" ht="51" customHeight="1">
      <c r="A16" s="24" t="s">
        <v>46</v>
      </c>
      <c r="B16" s="8" t="s">
        <v>33</v>
      </c>
      <c r="C16" s="6">
        <f>258513.5+2000</f>
        <v>260513.5</v>
      </c>
      <c r="D16" s="6">
        <f>273026.9+2000</f>
        <v>275026.9</v>
      </c>
      <c r="E16" s="6">
        <f>273026.9+2000</f>
        <v>275026.9</v>
      </c>
    </row>
    <row r="17" spans="1:5" ht="46.5">
      <c r="A17" s="7" t="s">
        <v>42</v>
      </c>
      <c r="B17" s="8" t="s">
        <v>5</v>
      </c>
      <c r="C17" s="6">
        <f>C18</f>
        <v>-198000</v>
      </c>
      <c r="D17" s="6">
        <f>D18</f>
        <v>-260513.5</v>
      </c>
      <c r="E17" s="6">
        <f>E18</f>
        <v>-275026.9</v>
      </c>
    </row>
    <row r="18" spans="1:5" ht="46.5">
      <c r="A18" s="7" t="s">
        <v>43</v>
      </c>
      <c r="B18" s="8" t="s">
        <v>34</v>
      </c>
      <c r="C18" s="6">
        <f>-198000</f>
        <v>-198000</v>
      </c>
      <c r="D18" s="6">
        <f>-258513.5-2000</f>
        <v>-260513.5</v>
      </c>
      <c r="E18" s="6">
        <f>-273026.9-2000</f>
        <v>-275026.9</v>
      </c>
    </row>
    <row r="19" spans="1:5" ht="30.75">
      <c r="A19" s="25" t="s">
        <v>49</v>
      </c>
      <c r="B19" s="5" t="s">
        <v>27</v>
      </c>
      <c r="C19" s="10">
        <f>C20+C22</f>
        <v>-14513.5</v>
      </c>
      <c r="D19" s="10">
        <f>D20+D22</f>
        <v>-14513.4</v>
      </c>
      <c r="E19" s="10">
        <f>E20+E22</f>
        <v>0</v>
      </c>
    </row>
    <row r="20" spans="1:5" ht="48.75" customHeight="1">
      <c r="A20" s="24" t="s">
        <v>47</v>
      </c>
      <c r="B20" s="8" t="s">
        <v>29</v>
      </c>
      <c r="C20" s="10">
        <f>C21</f>
        <v>0</v>
      </c>
      <c r="D20" s="10">
        <f>D21</f>
        <v>0</v>
      </c>
      <c r="E20" s="10">
        <f>E21</f>
        <v>0</v>
      </c>
    </row>
    <row r="21" spans="1:5" ht="63" customHeight="1">
      <c r="A21" s="24" t="s">
        <v>48</v>
      </c>
      <c r="B21" s="8" t="s">
        <v>35</v>
      </c>
      <c r="C21" s="10"/>
      <c r="D21" s="10"/>
      <c r="E21" s="10"/>
    </row>
    <row r="22" spans="1:5" ht="49.5" customHeight="1">
      <c r="A22" s="7" t="s">
        <v>40</v>
      </c>
      <c r="B22" s="8" t="s">
        <v>28</v>
      </c>
      <c r="C22" s="10">
        <f>C23</f>
        <v>-14513.5</v>
      </c>
      <c r="D22" s="10">
        <f>D23</f>
        <v>-14513.4</v>
      </c>
      <c r="E22" s="10">
        <f>E23</f>
        <v>0</v>
      </c>
    </row>
    <row r="23" spans="1:5" ht="69" customHeight="1">
      <c r="A23" s="7" t="s">
        <v>41</v>
      </c>
      <c r="B23" s="8" t="s">
        <v>36</v>
      </c>
      <c r="C23" s="10">
        <v>-14513.5</v>
      </c>
      <c r="D23" s="10">
        <v>-14513.4</v>
      </c>
      <c r="E23" s="10">
        <v>0</v>
      </c>
    </row>
    <row r="24" spans="1:5" ht="31.5" customHeight="1">
      <c r="A24" s="4" t="s">
        <v>44</v>
      </c>
      <c r="B24" s="4" t="s">
        <v>8</v>
      </c>
      <c r="C24" s="10">
        <f>C29+C25</f>
        <v>3195</v>
      </c>
      <c r="D24" s="10">
        <f>D29+D25</f>
        <v>0</v>
      </c>
      <c r="E24" s="10">
        <f>E29+E25</f>
        <v>0</v>
      </c>
    </row>
    <row r="25" spans="1:5" ht="25.5" customHeight="1">
      <c r="A25" s="7" t="s">
        <v>9</v>
      </c>
      <c r="B25" s="8" t="s">
        <v>16</v>
      </c>
      <c r="C25" s="11">
        <f>C26</f>
        <v>-2738264.2999999993</v>
      </c>
      <c r="D25" s="11">
        <f aca="true" t="shared" si="0" ref="D25:E27">D26</f>
        <v>-2472006.5</v>
      </c>
      <c r="E25" s="11">
        <f t="shared" si="0"/>
        <v>-2501846.6</v>
      </c>
    </row>
    <row r="26" spans="1:5" ht="27" customHeight="1">
      <c r="A26" s="15" t="s">
        <v>17</v>
      </c>
      <c r="B26" s="16" t="s">
        <v>18</v>
      </c>
      <c r="C26" s="17">
        <f>C27</f>
        <v>-2738264.2999999993</v>
      </c>
      <c r="D26" s="17">
        <f t="shared" si="0"/>
        <v>-2472006.5</v>
      </c>
      <c r="E26" s="17">
        <f t="shared" si="0"/>
        <v>-2501846.6</v>
      </c>
    </row>
    <row r="27" spans="1:5" ht="34.5" customHeight="1">
      <c r="A27" s="15" t="s">
        <v>19</v>
      </c>
      <c r="B27" s="16" t="s">
        <v>20</v>
      </c>
      <c r="C27" s="17">
        <f>C28</f>
        <v>-2738264.2999999993</v>
      </c>
      <c r="D27" s="17">
        <f t="shared" si="0"/>
        <v>-2472006.5</v>
      </c>
      <c r="E27" s="17">
        <f t="shared" si="0"/>
        <v>-2501846.6</v>
      </c>
    </row>
    <row r="28" spans="1:5" ht="33.75" customHeight="1">
      <c r="A28" s="18" t="s">
        <v>21</v>
      </c>
      <c r="B28" s="19" t="s">
        <v>24</v>
      </c>
      <c r="C28" s="29">
        <f>-(2393791.3+68715.4+11917.5+30599.9+6653.4+226586.8)</f>
        <v>-2738264.2999999993</v>
      </c>
      <c r="D28" s="29">
        <f>-(2468545+414.5+3047)</f>
        <v>-2472006.5</v>
      </c>
      <c r="E28" s="29">
        <f>-(2499216.4+414.5+2215.7)</f>
        <v>-2501846.6</v>
      </c>
    </row>
    <row r="29" spans="1:5" ht="23.25" customHeight="1">
      <c r="A29" s="15" t="s">
        <v>10</v>
      </c>
      <c r="B29" s="16" t="s">
        <v>11</v>
      </c>
      <c r="C29" s="28">
        <f aca="true" t="shared" si="1" ref="C29:E30">C30</f>
        <v>2741459.2999999993</v>
      </c>
      <c r="D29" s="28">
        <f t="shared" si="1"/>
        <v>2472006.5</v>
      </c>
      <c r="E29" s="28">
        <f t="shared" si="1"/>
        <v>2501846.6</v>
      </c>
    </row>
    <row r="30" spans="1:5" ht="24" customHeight="1">
      <c r="A30" s="15" t="s">
        <v>12</v>
      </c>
      <c r="B30" s="16" t="s">
        <v>13</v>
      </c>
      <c r="C30" s="28">
        <f t="shared" si="1"/>
        <v>2741459.2999999993</v>
      </c>
      <c r="D30" s="28">
        <f t="shared" si="1"/>
        <v>2472006.5</v>
      </c>
      <c r="E30" s="28">
        <f t="shared" si="1"/>
        <v>2501846.6</v>
      </c>
    </row>
    <row r="31" spans="1:5" ht="26.25" customHeight="1">
      <c r="A31" s="31" t="s">
        <v>14</v>
      </c>
      <c r="B31" s="32" t="s">
        <v>15</v>
      </c>
      <c r="C31" s="33">
        <f>C33</f>
        <v>2741459.2999999993</v>
      </c>
      <c r="D31" s="33">
        <f>D33</f>
        <v>2472006.5</v>
      </c>
      <c r="E31" s="33">
        <f>E33</f>
        <v>2501846.6</v>
      </c>
    </row>
    <row r="32" spans="1:5" ht="9" customHeight="1">
      <c r="A32" s="31"/>
      <c r="B32" s="32"/>
      <c r="C32" s="33"/>
      <c r="D32" s="33"/>
      <c r="E32" s="33"/>
    </row>
    <row r="33" spans="1:5" ht="37.5" customHeight="1">
      <c r="A33" s="15" t="s">
        <v>22</v>
      </c>
      <c r="B33" s="16" t="s">
        <v>23</v>
      </c>
      <c r="C33" s="20">
        <f>2393791.3+68715.4+3195+11917.5+30599.9+6653.4+226586.8</f>
        <v>2741459.2999999993</v>
      </c>
      <c r="D33" s="20">
        <f>2468545+414.5+3047</f>
        <v>2472006.5</v>
      </c>
      <c r="E33" s="20">
        <f>2499216.4+414.5+2215.7</f>
        <v>2501846.6</v>
      </c>
    </row>
    <row r="34" spans="1:5" ht="37.5" customHeight="1">
      <c r="A34" s="25" t="s">
        <v>51</v>
      </c>
      <c r="B34" s="25" t="s">
        <v>52</v>
      </c>
      <c r="C34" s="20">
        <f>C35</f>
        <v>4076</v>
      </c>
      <c r="D34" s="20">
        <f aca="true" t="shared" si="2" ref="D34:E36">D35</f>
        <v>0</v>
      </c>
      <c r="E34" s="20">
        <f t="shared" si="2"/>
        <v>0</v>
      </c>
    </row>
    <row r="35" spans="1:5" ht="37.5" customHeight="1">
      <c r="A35" s="26" t="s">
        <v>53</v>
      </c>
      <c r="B35" s="8" t="s">
        <v>54</v>
      </c>
      <c r="C35" s="27">
        <f>C36</f>
        <v>4076</v>
      </c>
      <c r="D35" s="27">
        <f t="shared" si="2"/>
        <v>0</v>
      </c>
      <c r="E35" s="27">
        <f t="shared" si="2"/>
        <v>0</v>
      </c>
    </row>
    <row r="36" spans="1:5" ht="52.5" customHeight="1">
      <c r="A36" s="7" t="s">
        <v>55</v>
      </c>
      <c r="B36" s="8" t="s">
        <v>56</v>
      </c>
      <c r="C36" s="27">
        <f>C37</f>
        <v>4076</v>
      </c>
      <c r="D36" s="27">
        <f t="shared" si="2"/>
        <v>0</v>
      </c>
      <c r="E36" s="27">
        <f t="shared" si="2"/>
        <v>0</v>
      </c>
    </row>
    <row r="37" spans="1:5" ht="37.5" customHeight="1">
      <c r="A37" s="7" t="s">
        <v>57</v>
      </c>
      <c r="B37" s="8" t="s">
        <v>58</v>
      </c>
      <c r="C37" s="27">
        <v>4076</v>
      </c>
      <c r="D37" s="20"/>
      <c r="E37" s="20"/>
    </row>
    <row r="38" spans="1:5" ht="43.5" customHeight="1">
      <c r="A38" s="25" t="s">
        <v>50</v>
      </c>
      <c r="B38" s="21"/>
      <c r="C38" s="22">
        <f>C14+C19+C24+C34</f>
        <v>55271</v>
      </c>
      <c r="D38" s="22">
        <f>D14+D19+D24</f>
        <v>2.3646862246096134E-11</v>
      </c>
      <c r="E38" s="23">
        <f>E14+E19+E24</f>
        <v>0</v>
      </c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</sheetData>
  <sheetProtection/>
  <mergeCells count="11">
    <mergeCell ref="A2:E2"/>
    <mergeCell ref="A3:E3"/>
    <mergeCell ref="A4:E4"/>
    <mergeCell ref="A5:E5"/>
    <mergeCell ref="A6:E6"/>
    <mergeCell ref="A10:E10"/>
    <mergeCell ref="A31:A32"/>
    <mergeCell ref="B31:B32"/>
    <mergeCell ref="C31:C32"/>
    <mergeCell ref="D31:D32"/>
    <mergeCell ref="E31:E32"/>
  </mergeCells>
  <printOptions/>
  <pageMargins left="0.46" right="0.23" top="0.39" bottom="0.51" header="0.2" footer="0.2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2021-06-10T12:11:41Z</cp:lastPrinted>
  <dcterms:created xsi:type="dcterms:W3CDTF">2007-10-29T12:43:54Z</dcterms:created>
  <dcterms:modified xsi:type="dcterms:W3CDTF">2021-08-13T13:19:43Z</dcterms:modified>
  <cp:category/>
  <cp:version/>
  <cp:contentType/>
  <cp:contentStatus/>
</cp:coreProperties>
</file>