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8" windowWidth="15876" windowHeight="13056" activeTab="3"/>
  </bookViews>
  <sheets>
    <sheet name="01.04.2019" sheetId="1" r:id="rId1"/>
    <sheet name="01.07.2019 " sheetId="2" r:id="rId2"/>
    <sheet name="01.10.2019 " sheetId="3" r:id="rId3"/>
    <sheet name="01.01.2020" sheetId="4" r:id="rId4"/>
    <sheet name="Лист1" sheetId="5" r:id="rId5"/>
    <sheet name="Лист2" sheetId="6" r:id="rId6"/>
  </sheets>
  <definedNames>
    <definedName name="_xlnm.Print_Area" localSheetId="3">'01.01.2020'!$A$1:$G$367</definedName>
    <definedName name="_xlnm.Print_Area" localSheetId="0">'01.04.2019'!$A$1:$G$350</definedName>
    <definedName name="_xlnm.Print_Area" localSheetId="1">'01.07.2019 '!$A$1:$G$355</definedName>
    <definedName name="_xlnm.Print_Area" localSheetId="2">'01.10.2019 '!$A$1:$G$364</definedName>
  </definedNames>
  <calcPr fullCalcOnLoad="1"/>
</workbook>
</file>

<file path=xl/sharedStrings.xml><?xml version="1.0" encoding="utf-8"?>
<sst xmlns="http://schemas.openxmlformats.org/spreadsheetml/2006/main" count="2188" uniqueCount="541">
  <si>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</si>
  <si>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</si>
  <si>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</si>
  <si>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</si>
  <si>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</si>
  <si>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Межбюджетные трансферты, передаваемые бюджетам городских округов на комплектование книжных фондов библиотек муниципальных образованй</t>
  </si>
  <si>
    <t>ПРОЧИЕ БЕЗВОЗМЕЗДНЫЕ ПОСТУПЛЕНИЯ</t>
  </si>
  <si>
    <t>000 2 07 00000 00 0000 000</t>
  </si>
  <si>
    <t>Прочие безвозмездные поступления в бюджеты городских округов</t>
  </si>
  <si>
    <t>000 2 07 04050 04 0000 180</t>
  </si>
  <si>
    <t>000 2 18 04000 04 0000 180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</si>
  <si>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</si>
  <si>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2.4.</t>
  </si>
  <si>
    <t>Государственная пошлина за выдачу разрешения на установку рекламной конструкции</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</si>
  <si>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</si>
  <si>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</si>
  <si>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</si>
  <si>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,зачисляемый до 01 января 2005 года в местные бюджеты,мобилизуемый на территориях городских округов</t>
  </si>
  <si>
    <t>000 1 09 01020 04 0000 110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</si>
  <si>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</si>
  <si>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</si>
  <si>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</si>
  <si>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</si>
  <si>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подземных вод</t>
  </si>
  <si>
    <t>000 1 09 03023 01 0000 110</t>
  </si>
  <si>
    <t>налоги на имущество предприятий</t>
  </si>
  <si>
    <t>000 1 09 04010 02 0000 110</t>
  </si>
  <si>
    <t>налог с имущества, переходящего в порядке наследования или  дарения</t>
  </si>
  <si>
    <t>Прочие налоги и сборы (по отмененным налогам и сборам субьектов РФ</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</si>
  <si>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</si>
  <si>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</si>
  <si>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</si>
  <si>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</si>
  <si>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</si>
  <si>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 xml:space="preserve">Прочие налоги и сборы </t>
  </si>
  <si>
    <t>000 1 09 06030 02 0000 110</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</si>
  <si>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</si>
  <si>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</si>
  <si>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</si>
  <si>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</si>
  <si>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</si>
  <si>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</si>
  <si>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</si>
  <si>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</si>
  <si>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,получения услуг ,необходимой  информации  для инвалидов  и других маломобильных групп населения Пензенской области</t>
  </si>
  <si>
    <t>000 2 02 04999 04 9466 151</t>
  </si>
  <si>
    <t>2.2.</t>
  </si>
  <si>
    <t>2.3.</t>
  </si>
  <si>
    <t>наименование дохода</t>
  </si>
  <si>
    <t>Код классификации доходов бюджетов Российской Федерации</t>
  </si>
  <si>
    <t>% исполнения к году</t>
  </si>
  <si>
    <t>Безвозмездные поступления</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</si>
  <si>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</si>
  <si>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</si>
  <si>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</si>
  <si>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t>
  </si>
  <si>
    <t xml:space="preserve">                                                Доходы бюджета города Кузнецка Пензенской области  за  1 полугодие  2019 года</t>
  </si>
  <si>
    <t>Исполнено за 1 полугодие  2019 года</t>
  </si>
  <si>
    <t xml:space="preserve"> Доходы бюджета города Кузнецка  Пензенской области по видам  доходов  бюджетной классификации  Российской Федерации       за   1 полугодие 2019 года</t>
  </si>
  <si>
    <t>Исполнено за 1 полугодие 2019 года</t>
  </si>
  <si>
    <t>исполнено за 1 полугодие 2019 года</t>
  </si>
  <si>
    <t>исполнено за 1 полугодие  2019 года</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</si>
  <si>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</si>
  <si>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</si>
  <si>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</si>
  <si>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</si>
  <si>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t>
  </si>
  <si>
    <t>000 1 16 21040 04 6000 140</t>
  </si>
  <si>
    <t>Денежные взыскания (штрафы) и иные суммы , взыскиваемые с лиц,виновных в совершении преступлений и в возмещзение ущерба имуществу,зачисляеме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</si>
  <si>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</si>
  <si>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Денежные взыскания (штрафы) за нарушение законодательства Российской Федерации об электроэнергетике (федеральные государственные органы)</t>
  </si>
  <si>
    <t>000 1 16 41000 04 0000 140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</si>
  <si>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t>
  </si>
  <si>
    <t>000 1 16 45000 01 6000 140</t>
  </si>
  <si>
    <t>Субвенции бюджетам городских округов на администрирование расходов по содержанию ребенка в семье опекуна и приемной семье, а также выплате вознаграждения, причитающегося приемному родителю</t>
  </si>
  <si>
    <t>Субвенции бюджетам городских округов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</si>
  <si>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бюджетам городских округов на предоставление мер социальной поддержки граждан, подвергшихся воздействию радиации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</si>
  <si>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</si>
  <si>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000 1 11 05074 04 0000 120</t>
  </si>
  <si>
    <t>000 1 11 05070 00 0000 120</t>
  </si>
  <si>
    <t>Прочие межбюджетные трансферты, передаваемые бюджетам муниципальных районов из резервного фонда Правительства Пензенской области</t>
  </si>
  <si>
    <t>000 2 02 04999 04 9465 151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</si>
  <si>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t>
  </si>
  <si>
    <t>Наименование кода администратора,группы,подгруппы,статьи,подстатьи,элементы,программы(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</si>
  <si>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Приложение № 1</t>
  </si>
  <si>
    <t>000 1 09 04052 01 0000 110</t>
  </si>
  <si>
    <t>000 1 09 04052 04 0000 110</t>
  </si>
  <si>
    <t>000 1 09 05000 00 0000 110</t>
  </si>
  <si>
    <t>000 1 14 02000 00 0000 440</t>
  </si>
  <si>
    <t>000 1 14 02040 04 0000 440</t>
  </si>
  <si>
    <t>000 1 14 02043 04 0000 440</t>
  </si>
  <si>
    <t>Средства от продажи акций и иных форм участия в капитале, находящихся в собственности городских округов</t>
  </si>
  <si>
    <t>000 01 06 01 00 04 0000 630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</si>
  <si>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</si>
  <si>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</si>
  <si>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</si>
  <si>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</si>
  <si>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 xml:space="preserve">                                                Доходы бюджета города Кузнецка Пензенской области  за  9 месяцев  2019 года</t>
  </si>
  <si>
    <t>Исполнено за 9 месяцев  2019 года</t>
  </si>
  <si>
    <t xml:space="preserve"> Доходы бюджета города Кузнецка  Пензенской области по видам  доходов  бюджетной классификации  Российской Федерации       за   9 месяцев 2019 года</t>
  </si>
  <si>
    <t>Исполнено за 9 месяцев 2019 года</t>
  </si>
  <si>
    <t>исполнено за 9 месяцев 2019 года</t>
  </si>
  <si>
    <t>исполнено за 9 месяцев  2019 года</t>
  </si>
  <si>
    <t>Субсидии бюджетам городских округов  на проведение комплексных кадастровых работ</t>
  </si>
  <si>
    <t>000 2 02 25511 04 9236 150</t>
  </si>
  <si>
    <t>000 2 02 25511 04 9520 150</t>
  </si>
  <si>
    <t>000 2 02 25555 04 9257 150</t>
  </si>
  <si>
    <t>000 2 02 25555 04 9508 150</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</si>
  <si>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</si>
  <si>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000 2 02 29999 04 9280 150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</si>
  <si>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</si>
  <si>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000 2 0245159 04 9470 151</t>
  </si>
  <si>
    <t>000 2 0245159 04 9709 151</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</si>
  <si>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</si>
  <si>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000 2 02 49999 04 9453 151</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</si>
  <si>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</si>
  <si>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000 2 02 04999 04 9478 151</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</si>
  <si>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</si>
  <si>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</si>
  <si>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местные налоги и сборы</t>
  </si>
  <si>
    <t>000 1 11 05012 04 0000 120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</si>
  <si>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</si>
  <si>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</si>
  <si>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денежные взыскания ( штрафы) за нарушение земельного законодательства</t>
  </si>
  <si>
    <t>денежные взыскания ( штрафы) за нарушение  законодательства в области  обеспечения санитарно-эпидимиологического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</si>
  <si>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</si>
  <si>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1.</t>
  </si>
  <si>
    <t>1.1.</t>
  </si>
  <si>
    <t>1.1.1.</t>
  </si>
  <si>
    <t>1.1.2.</t>
  </si>
  <si>
    <t>1.1.3.</t>
  </si>
  <si>
    <t>1.1.4.</t>
  </si>
  <si>
    <t>1.1.5.</t>
  </si>
  <si>
    <t>1.1.6.</t>
  </si>
  <si>
    <t>1.2.</t>
  </si>
  <si>
    <t>1.2.1.</t>
  </si>
  <si>
    <t>1.2.2.</t>
  </si>
  <si>
    <t>1.2.3.</t>
  </si>
  <si>
    <t>1.2.4.</t>
  </si>
  <si>
    <t>1.2.5.</t>
  </si>
  <si>
    <t>1.2.6.</t>
  </si>
  <si>
    <t>2.</t>
  </si>
  <si>
    <t>2.1.</t>
  </si>
  <si>
    <t>Наименование 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</si>
  <si>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прочие  поступления от денежных взысканий (штрафов) и иных сумм в возмещение ущерба</t>
  </si>
  <si>
    <t>000 1 16 90000 00 0000 140</t>
  </si>
  <si>
    <t>Субвенции бюджетам городских округов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</si>
  <si>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</si>
  <si>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</si>
  <si>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</si>
  <si>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</si>
  <si>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</si>
  <si>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</si>
  <si>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</si>
  <si>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</si>
  <si>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</si>
  <si>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</si>
  <si>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Прочие неналоговые доходы  бюджетов городских округов</t>
  </si>
  <si>
    <t>000 1 17 05040 04 0000 180</t>
  </si>
  <si>
    <t>БЕЗВОЗМЕЗДНЫЕ ПОСТУПЛЕНИЯ</t>
  </si>
  <si>
    <t>000 2 00 00000 00 0000 000</t>
  </si>
  <si>
    <t>Дотации бюджетам субъектов Российской Федерации и муниципальных образований</t>
  </si>
  <si>
    <t>изменение остатков средств на счетах по учету средств бюджета</t>
  </si>
  <si>
    <t>Прочие субсидии</t>
  </si>
  <si>
    <t>Прочие субсидии бюджетам городских округов</t>
  </si>
  <si>
    <t>Налоговые и неналоговые доходы</t>
  </si>
  <si>
    <t>Доходы всего, в том числе:</t>
  </si>
  <si>
    <t>Превышение расходов над доходами (дефицит знак-), превышение доходов над расходами (профицит знак +)</t>
  </si>
  <si>
    <t>7900</t>
  </si>
  <si>
    <t>Источники финансирования дефицита бюджетов - всего</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</si>
  <si>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</si>
  <si>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</si>
  <si>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</si>
  <si>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</si>
  <si>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000 2 02 15000 00 0000 150</t>
  </si>
  <si>
    <t>000 2 02 15001 04 0000 150</t>
  </si>
  <si>
    <t>000 2 0215002 04 0000 150</t>
  </si>
  <si>
    <t>000 2 02 20000 00 0000 150</t>
  </si>
  <si>
    <t>000 2 02 25497 04 9261 150</t>
  </si>
  <si>
    <t>000 2 02 25497 04 9511 150</t>
  </si>
  <si>
    <t>000 2 02 29999 00 0000 150</t>
  </si>
  <si>
    <t>000 2 02 29999 040000 150</t>
  </si>
  <si>
    <t>000 2 02 29999 04 9205 150</t>
  </si>
  <si>
    <t>000 2 02 29999 04 9206 150</t>
  </si>
  <si>
    <t>000 2 02 29999 04 9210 150</t>
  </si>
  <si>
    <t>000 2 02 29999 04 9224 150</t>
  </si>
  <si>
    <t>000 2 02 29999 04 9252 150</t>
  </si>
  <si>
    <t>000 2 02 29999 04 9290 150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</si>
  <si>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</si>
  <si>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</si>
  <si>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</si>
  <si>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</si>
  <si>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</si>
  <si>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</si>
  <si>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</si>
  <si>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</si>
  <si>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</si>
  <si>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</si>
  <si>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</si>
  <si>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</si>
  <si>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</si>
  <si>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</si>
  <si>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</si>
  <si>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</si>
  <si>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</si>
  <si>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</si>
  <si>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</si>
  <si>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</si>
  <si>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</si>
  <si>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</si>
  <si>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</si>
  <si>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</si>
  <si>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</si>
  <si>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</si>
  <si>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</si>
  <si>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</si>
  <si>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</si>
  <si>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</si>
  <si>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</si>
  <si>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</si>
  <si>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</si>
  <si>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</si>
  <si>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000 2 0230024 04 9399 150</t>
  </si>
  <si>
    <t>000 2 02 35082 04 9336 150</t>
  </si>
  <si>
    <t>000 2 02 35082 04 9338 150</t>
  </si>
  <si>
    <t>000 2 02 35082 04 9601 150</t>
  </si>
  <si>
    <t>000 2 02 35084 04 9335 150</t>
  </si>
  <si>
    <t>000 2 02 35084 04 9604 150</t>
  </si>
  <si>
    <t>000 2 02 35120 04 9607 150</t>
  </si>
  <si>
    <t>000 2 02 35137 04 0000 150</t>
  </si>
  <si>
    <t>000 2 02 35380 04 9608 150</t>
  </si>
  <si>
    <t>000 2 02 35462 04 9331 150</t>
  </si>
  <si>
    <t>000 2 02 35462 04 9605 150</t>
  </si>
  <si>
    <t>000 2 02 04000 00 0000 150</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</si>
  <si>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</si>
  <si>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</si>
  <si>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</si>
  <si>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</si>
  <si>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</si>
  <si>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</si>
  <si>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</si>
  <si>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000 1 11 09040 00 0000 120</t>
  </si>
  <si>
    <t>Субвенции бюджетам городских округов на выполнение передаваемых полномочий субъектов Российской Федерации по выплате пособий семьм, имеющим детей, в соответствии с  Законом Пензенской области "О пособиях семьям, имеющим детей"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</si>
  <si>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</si>
  <si>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</si>
  <si>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</si>
  <si>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</si>
  <si>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</si>
  <si>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</si>
  <si>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</si>
  <si>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</si>
  <si>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 xml:space="preserve"> 000 01 06 10 02 04 0002 550</t>
  </si>
  <si>
    <t>000 01 02 00 00  00 0000 000</t>
  </si>
  <si>
    <t xml:space="preserve"> 000 01 06 10 02 04 0000 550</t>
  </si>
  <si>
    <t xml:space="preserve"> 000 01 06 10 02 04 0000 500</t>
  </si>
  <si>
    <t xml:space="preserve"> 000 01 06 10 00 00 0000 000</t>
  </si>
  <si>
    <t xml:space="preserve"> 000 01 06 00 00 00 0000 000</t>
  </si>
  <si>
    <t>000 01 02 00 00 00 0000 710</t>
  </si>
  <si>
    <t>992 01 02 00 00 04 0000 710</t>
  </si>
  <si>
    <t>000 01 02 00 00 00 0000 810</t>
  </si>
  <si>
    <t>992 01 02 00 00 04 0000 810</t>
  </si>
  <si>
    <t>000 01 03 00 00 00 0000 000</t>
  </si>
  <si>
    <t>000 01 03 00 00 00 0000 700</t>
  </si>
  <si>
    <t>000 01 03 00 00 04 0000 710</t>
  </si>
  <si>
    <t>000 01 03 00 00 00 0000 800</t>
  </si>
  <si>
    <t>000 01 03 00 00 04 0000 810</t>
  </si>
  <si>
    <t>992 01 05 02 01 04 0000 610</t>
  </si>
  <si>
    <t>992 01 05 02 01 04 0000 510</t>
  </si>
  <si>
    <t>000 01 00 00 00 00 0000 000</t>
  </si>
  <si>
    <t>000 01 02 00 00 00 0000 000</t>
  </si>
  <si>
    <t>000 01 02 00 00 04 0000 710</t>
  </si>
  <si>
    <t>000 01 02 00 00 04 0000 810</t>
  </si>
  <si>
    <t xml:space="preserve"> 000 01 03 00 00 04 0000 710</t>
  </si>
  <si>
    <t xml:space="preserve"> 000 01 03 00 00 00 0000 800</t>
  </si>
  <si>
    <t>000 01 06 00 00 00 0000 000</t>
  </si>
  <si>
    <t>000 01 06 10 00 00 0000 000</t>
  </si>
  <si>
    <t>000 01 06 10 02 00 0000 500</t>
  </si>
  <si>
    <t>000 01 06 10 02 04 0000 550</t>
  </si>
  <si>
    <t>000 01 06 10 02 04 0002 550</t>
  </si>
  <si>
    <t>000 01 05 02 01 04 0000 610</t>
  </si>
  <si>
    <t>000 01 05 02 01 04  0000 510</t>
  </si>
  <si>
    <t xml:space="preserve">                                                                               </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</si>
  <si>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</si>
  <si>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</si>
  <si>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</si>
  <si>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</si>
  <si>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</si>
  <si>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</si>
  <si>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код источника финансирования  дефицита бюджета </t>
  </si>
  <si>
    <t>уменьшение прочих   остатков средств на счетах по учету  средств бюджета</t>
  </si>
  <si>
    <t>Увеличение прочих остатков денежных средств бюджетов городских округов</t>
  </si>
  <si>
    <t>992 01 05  00   00  04  0000  510</t>
  </si>
  <si>
    <t>Уменьшение прочих остатков денежных средств бюджетов городских округов</t>
  </si>
  <si>
    <t>992 01 05  00  00  04  0000   610</t>
  </si>
  <si>
    <t>увеличение прочих остатков  средств на счетах по учету средств бюджета</t>
  </si>
  <si>
    <t>Целевые сборы с граждан  и предприятий ,учреждений ,организаций  на содежание милиции,на благоустройство территорий, на нужды образования и другие цели, мобилизуемые на территориях городских округов</t>
  </si>
  <si>
    <t>000 1 09 07030 04 0000 110</t>
  </si>
  <si>
    <t>Прочие местные налоги и сборы,мобилизуемые на территориях городских округов</t>
  </si>
  <si>
    <t>000 1 09 07050 04 0000 110</t>
  </si>
  <si>
    <t>Неналоговые доходы</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</si>
  <si>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</si>
  <si>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</si>
  <si>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</si>
  <si>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</si>
  <si>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000 11 05010 00 0000 120</t>
  </si>
  <si>
    <t>Арендная плата и поступления от продажи права на заключение договоров  аренды за земли ,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</si>
  <si>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000 1 11 05015 01 0000 120</t>
  </si>
  <si>
    <t>Арендная плата и поступления от продажи права на заключение договоров аренды за земли, находящиеся в муниципальной собственности</t>
  </si>
  <si>
    <t>000 1 11 05023 03 0000 120</t>
  </si>
  <si>
    <t>000 1 11 05020 00 0000120</t>
  </si>
  <si>
    <t>000 1 11 05024 04 0000 120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</si>
  <si>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</si>
  <si>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</si>
  <si>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</si>
  <si>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</si>
  <si>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обязательных платежей муниципальных  унитарных предприятий, созданных городскими округами</t>
  </si>
  <si>
    <t>000 1 11 07014 04 0000 120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</si>
  <si>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</si>
  <si>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</si>
  <si>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</si>
  <si>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</si>
  <si>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000 1 16 25000 01 0000 140</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</si>
  <si>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</si>
  <si>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государственную(муниципальную) казну ( за исключением земельных участков)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</si>
  <si>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алкогольной,спиртосодержащей  продукции</t>
  </si>
  <si>
    <t>Итого источников финансирования дефицита бюджета</t>
  </si>
  <si>
    <t>Прочие налоги и сборы( по отмененным  местным налогам и сборам)</t>
  </si>
  <si>
    <t>000 1 09 07000 04 0000 110</t>
  </si>
  <si>
    <t>Налоги на рекламу</t>
  </si>
  <si>
    <t>000 1 09 07010 03 0000 110</t>
  </si>
  <si>
    <t>ГОСУДАРСТВЕННАЯ ПОШЛИНА</t>
  </si>
  <si>
    <t>000 1 08 00000 00 0000 000</t>
  </si>
  <si>
    <t>Государственная пошлина по делам, рассматриваемым в судах общей юрисдикции , мировыми судьями</t>
  </si>
  <si>
    <t>000 1 08 03000 01 0000 110</t>
  </si>
  <si>
    <t>Государственная пошлина по делам, рассматриваемым в судах общей юрисдикции ,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</si>
  <si>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</si>
  <si>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государственную  регистрацию, а также за совершение прочих юридически значимых действий.</t>
  </si>
  <si>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</si>
  <si>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</si>
  <si>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Прочие доходы от оказания платных услуг (работ) получателями средств бюджетов городских округов</t>
  </si>
  <si>
    <t>000 1 13 01994 04 0000 130</t>
  </si>
  <si>
    <t>000 1 13 02994 04 0000 130</t>
  </si>
  <si>
    <t xml:space="preserve">Прочие доходы от компенсации затрат  бюджетов городских округов </t>
  </si>
  <si>
    <t>000 1 14 02043 04 0000 410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</si>
  <si>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</si>
  <si>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Субсидии бюджетам городских округов  на реализацию мероприятий  по обеспечению жильем  молодых семей</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</si>
  <si>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</si>
  <si>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000 1 16 43000 01 6000 140</t>
  </si>
  <si>
    <t>000 1 16 03010 01 6000 140</t>
  </si>
  <si>
    <t>000 1 16 03030 01 6000 140</t>
  </si>
  <si>
    <t>000 1 16 06000 01 6000 140</t>
  </si>
  <si>
    <t>000 1 16 25060 01 6000 140</t>
  </si>
  <si>
    <t>000 1 16 28000 01 6000 140</t>
  </si>
  <si>
    <t>Субвенции бюджетам городских округов на исполнение отдельных государственных полномочий Пензенской области по регулированию численности безнадзорных животных</t>
  </si>
  <si>
    <t>000 1 12 01000 01 0000 120</t>
  </si>
  <si>
    <t>Всего</t>
  </si>
  <si>
    <t>ДОХОДЫ ОТ ОКАЗАНИЯ ПЛАТНЫХ УСЛУГ И КОМПЕНСАЦИИ ЗАТРАТ ГОСУДАРСТВА</t>
  </si>
  <si>
    <t>000 1 13 00000 00 0000 000</t>
  </si>
  <si>
    <t>ДОХОДЫ ОТ ПРОДАЖИ МАТЕРИАЛЬНЫХ И НЕМАТЕРИАЛЬНЫХ АКТИВОВ</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</si>
  <si>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</si>
  <si>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</si>
  <si>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</si>
  <si>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</si>
  <si>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</si>
  <si>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</si>
  <si>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</si>
  <si>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</si>
  <si>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000 1 14 02000 00 0000 410</t>
  </si>
  <si>
    <t>000 1 14 00000 00 0000 000</t>
  </si>
  <si>
    <t>Доходы от продажи квартир</t>
  </si>
  <si>
    <t>000 1 14 01000 00 0000 410</t>
  </si>
  <si>
    <t xml:space="preserve">Доходы   от продажи квартир ,находящихся в собственности   городских округов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</si>
  <si>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</si>
  <si>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</si>
  <si>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Утверждены   постановлением администрации   города  Кузнецка от ___.___.2019  № </t>
  </si>
  <si>
    <t xml:space="preserve">                                                Доходы бюджета города Кузнецка Пензенской области  за  1 квартал  2019 года</t>
  </si>
  <si>
    <t>план на   2019 год</t>
  </si>
  <si>
    <t>Исполнено за 1 квартал  2019 года</t>
  </si>
  <si>
    <t xml:space="preserve">                                                                                       Утверждены   постановлением администрации   города  Кузнецка от ___.___.2019 № </t>
  </si>
  <si>
    <t xml:space="preserve"> Доходы бюджета города Кузнецка  Пензенской области по видам  доходов  бюджетной классификации  Российской Федерации       за   1 квартал 2019 года</t>
  </si>
  <si>
    <t xml:space="preserve">   план на 2019 год</t>
  </si>
  <si>
    <t>Исполнено за 1 квартал 2019 года</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</si>
  <si>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2019 год</t>
  </si>
  <si>
    <t>план на 2019 год</t>
  </si>
  <si>
    <t>исполнено за 1 квартал 2019 года</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</si>
  <si>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2019 год</t>
  </si>
  <si>
    <t>исполнено за  2019 год</t>
  </si>
  <si>
    <t>000 2 02 35573 04 9609 150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</si>
  <si>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</si>
  <si>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000 2 19 60010 04 0000 150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</si>
  <si>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rFont val="Times New Roman"/>
        <family val="1"/>
      </rPr>
      <t>1</t>
    </r>
    <r>
      <rPr>
        <sz val="10"/>
        <rFont val="Times New Roman"/>
        <family val="1"/>
      </rPr>
      <t xml:space="preserve"> и 228 Налогового кодекса Российской Федерации</t>
    </r>
  </si>
  <si>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</si>
  <si>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</si>
  <si>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Денежные взыскания ( штрафы) за нарушение законодательства о налогах и сборах, предусмотренные статьями 116,117,118,пунктами 1 и 2 ст.120,статьями 125,126,128,129,129.1,132,133,134, 135,135,1 НК РФ</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</si>
  <si>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</si>
  <si>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</si>
  <si>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</si>
  <si>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</si>
  <si>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</si>
  <si>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</si>
  <si>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</si>
  <si>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000 1 14 06020 00 0000 430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</si>
  <si>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</si>
  <si>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000 1 14 06024 04 0000 430</t>
  </si>
  <si>
    <t>ШТРАФЫ,САНКЦИИ И ВОЗМЕЩЕНИЕ УЩЕРБА</t>
  </si>
  <si>
    <t>000 1 16 00000 00 0000 000</t>
  </si>
  <si>
    <t>Денежные взыскания ( штрафы) за нарушение законодательства о налогах и сборах</t>
  </si>
  <si>
    <t>000 1 16 03000 00 0000 140</t>
  </si>
  <si>
    <t>Денежные взыскания ( штрафы) за административные правонарушения в области налогов и сборов, предусмотренные Кодексом РФ об административных правонарушениях.</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</si>
  <si>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</si>
  <si>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</si>
  <si>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000 1 16 33040 04 0000 140</t>
  </si>
  <si>
    <t>налог, взимаемый в связи с применением патентной системы налогообложения</t>
  </si>
  <si>
    <t>000 1 05 04010 02 0000 110</t>
  </si>
  <si>
    <t>налог, взимаемый в виде стоимости патента в связи с применением упрощенной системы налогообложения</t>
  </si>
  <si>
    <t>000 1 09 11020 02 0000 110</t>
  </si>
  <si>
    <t>000 1 16 30030 01 6000 140</t>
  </si>
  <si>
    <t>Изменение остатков средств  на счетах по учету средств бюджета</t>
  </si>
  <si>
    <t>000 01 05 00 00 00 0000 500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</si>
  <si>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</si>
  <si>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</si>
  <si>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зачисляемые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</si>
  <si>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</si>
  <si>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</si>
  <si>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</si>
  <si>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000 1 03 00000 00 0000 110</t>
  </si>
  <si>
    <t>000 1 03 02230 01 0000 110</t>
  </si>
  <si>
    <t>000 1 03 02240 01 0000 110</t>
  </si>
  <si>
    <t>000 1 03 02250 01 0000 110</t>
  </si>
  <si>
    <t>000 1 03 02260 01 0000 110</t>
  </si>
  <si>
    <t>000 1 14 02040 04 0000 410</t>
  </si>
  <si>
    <t>Земельный налог (по обязательствам, возникшим до 1 января 2006 года), мобилизуемый на территориях городских округов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</si>
  <si>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</si>
  <si>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000 1 16 23042 04 0000 140</t>
  </si>
  <si>
    <t>000 1 16 08010 01 6000 140</t>
  </si>
  <si>
    <t>000 1 16 37030 04 0000 140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</si>
  <si>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</si>
  <si>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000 1 14 06312 04 0000 430</t>
  </si>
  <si>
    <t>Приложение № 2</t>
  </si>
  <si>
    <t>Приложение № 5</t>
  </si>
  <si>
    <t>Приложение № 6</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</si>
  <si>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</si>
  <si>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</si>
  <si>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</si>
  <si>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</si>
  <si>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</si>
  <si>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Денежные взыскания (штрафы), установленные законами субьектов Российской Федерации за несоблюдение муниципальных правовых актов</t>
  </si>
  <si>
    <t>000 1 16 51020 02 0000 140</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</si>
  <si>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общеобразовательных учреждений</t>
  </si>
  <si>
    <t>Увеличение финансовых активов в  собственности городских округов за счет средств учреждений (организаций), учрежденных городскими округами, лицевые счета которым открыты в территориальных органах Федерального казначейства или финансовых органах</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</si>
  <si>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</si>
  <si>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Иные источники внутреннего финансирования дефицитов бюджетов</t>
  </si>
  <si>
    <t>Операции по управлению остатками средств на единых счетах бюджетов</t>
  </si>
  <si>
    <t>Увеличение финансовых активов в  собственности  городских округов за счет  средств автономных и бюджетных учреждений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</si>
  <si>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</si>
  <si>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</si>
  <si>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Наименование доходного источника </t>
  </si>
  <si>
    <t>Код бюджетной классификации</t>
  </si>
  <si>
    <t>000 1 00 00000 00 0000 000</t>
  </si>
  <si>
    <t>Налоговые доходы</t>
  </si>
  <si>
    <t xml:space="preserve">НАЛОГИ НА ПРИБЫЛЬ ДОХОДЫ </t>
  </si>
  <si>
    <t>000 1 01 00000 00 0000 000</t>
  </si>
  <si>
    <t>Налог на доходы  физических лиц</t>
  </si>
  <si>
    <t>000 1 01 02000 01 0000 110</t>
  </si>
  <si>
    <t>000 1 01 02020 01 0000 110</t>
  </si>
  <si>
    <t>000 1 01 02030 01 0000 110</t>
  </si>
  <si>
    <t>000 1 01 02040 01 0000 110</t>
  </si>
  <si>
    <t>Акцизы по подакцизным товарам (продукции), производимым на территории Российской Федерации</t>
  </si>
  <si>
    <t>000 1 03 02000 01 0000 110</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</si>
  <si>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</si>
  <si>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</si>
  <si>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</si>
  <si>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</si>
  <si>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</si>
  <si>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</si>
  <si>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</si>
  <si>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</si>
  <si>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НАЛОГИ НА ИМУЩЕСТВО</t>
  </si>
  <si>
    <t>000 1 06 00000 00 0000 000</t>
  </si>
  <si>
    <t>налог на имущество физических лиц</t>
  </si>
  <si>
    <t>000 1 06 01000 00 0000 110</t>
  </si>
  <si>
    <t>Налог на имущество физических лиц,взимаемый по ставкам,применяемым к объектам налогообложения,расположенным в границах городских округов</t>
  </si>
  <si>
    <t>000 1 06 01020 04 0000 110</t>
  </si>
  <si>
    <t>Земельный налог</t>
  </si>
  <si>
    <t>000 1 06 06000 00 0000 110</t>
  </si>
  <si>
    <t>000 1 01 02010 01 0000 110</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</si>
  <si>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</si>
  <si>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Субвенции бюджетам городских округов на выполнение передаваемых полномочий субъектов Российской Федерации по образованию и обеспечению деятельности комиссий по делам несовершенолетних и защите их прав в Пензенской области</t>
  </si>
  <si>
    <t>000 2 02 04025 04 0000 151</t>
  </si>
  <si>
    <t>Источники внутреннего финансирования дефицита б.юджета</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</si>
  <si>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</si>
  <si>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</si>
  <si>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</si>
  <si>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</si>
  <si>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000 1 08 07000 01 0000 110</t>
  </si>
  <si>
    <t>Дотации бюджетам городских округов на поддержку мер по обеспечению сбалансированности бюджетов</t>
  </si>
  <si>
    <t>Заместитель главы администрации  города Кузнецка</t>
  </si>
  <si>
    <t xml:space="preserve">Л.Н.Пастушкова </t>
  </si>
  <si>
    <t>Прочие субсидии бюджетам  городских округов на капитальный ремонт муниципальных общеобразовательных организаций</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</si>
  <si>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</si>
  <si>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000 2 02 29999 04 9207 151</t>
  </si>
  <si>
    <t>Прочие субсидии бюджетам  городских округов на организацию отдыха детей в оздоровительных лагерях с дневным пребыванием в каникулярное время</t>
  </si>
  <si>
    <t>000 2 02 29999 04 9208 151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</si>
  <si>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</si>
  <si>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000 1 16 08000 010000 140</t>
  </si>
  <si>
    <t>000 1 16 21040 04 0000 140</t>
  </si>
  <si>
    <t>000 1 16 33040 01 0000 140</t>
  </si>
  <si>
    <t>000 1 16 30000 01 0000 140</t>
  </si>
  <si>
    <t xml:space="preserve">                                                                                                                       </t>
  </si>
  <si>
    <t>000 2 02 20299 04 0000150</t>
  </si>
  <si>
    <t>000 2 02 20302 04 0000150</t>
  </si>
  <si>
    <t>Субсидии бюджетам городских округов на реализацию программ формирования современной городской среды</t>
  </si>
  <si>
    <t>000 2 02 25555 04 0000 150</t>
  </si>
  <si>
    <t>Прочие субсидии бюджетам городских округов на совершенствование систем наружного освещения населенных пунктов</t>
  </si>
  <si>
    <t>000 2 02 29999 04 9203 150</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</si>
  <si>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</si>
  <si>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000 2 02 29999 04 9217 150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</si>
  <si>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</si>
  <si>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</si>
  <si>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</si>
  <si>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000 2 02 29999 04 9256 150</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</si>
  <si>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</si>
  <si>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</si>
  <si>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000 2 02 30024 04 9331 151</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</si>
  <si>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</si>
  <si>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</si>
  <si>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000 2 02 30024 04 9335 151</t>
  </si>
  <si>
    <t>000 2 02 30024 04 9336 151</t>
  </si>
  <si>
    <t>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в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</si>
  <si>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</si>
  <si>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 xml:space="preserve">Субвенции бюджетам городских округов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
</t>
  </si>
  <si>
    <t xml:space="preserve">                                                Доходы бюджета города Кузнецка Пензенской области  за   2019 год</t>
  </si>
  <si>
    <t>Исполнено за   2019 год</t>
  </si>
  <si>
    <t xml:space="preserve"> Доходы бюджета города Кузнецка  Пензенской области по видам  доходов  бюджетной классификации  Российской Федерации       за    2019 год</t>
  </si>
  <si>
    <t>Исполнено за  2019 год</t>
  </si>
  <si>
    <t>Утверждены  решением Собрания представителей  города  Кузнецка от ___.___.2020 № _______</t>
  </si>
  <si>
    <t xml:space="preserve"> Межбюджетные трансферты, передаваемые бюджетам городских округов за достижение  показателей деятельности органов исполнительной власти  субъектов РФ</t>
  </si>
  <si>
    <t>000 2 02 45550 04 0000 150</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</si>
  <si>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</si>
  <si>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000 2 02 04999 04 9474 151</t>
  </si>
  <si>
    <t>000 2 02 04999 04 9706 151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</si>
</sst>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р.&quot;_-;\-* #,##0\ &quot;р.&quot;_-;_-* &quot;-&quot;\ &quot;р.&quot;_-;_-@_-"/>
    <numFmt numFmtId="165" formatCode="_-* #,##0\ _р_._-;\-* #,##0\ _р_._-;_-* &quot;-&quot;\ _р_._-;_-@_-"/>
    <numFmt numFmtId="166" formatCode="_-* #,##0.00\ &quot;р.&quot;_-;\-* #,##0.00\ &quot;р.&quot;_-;_-* &quot;-&quot;??\ &quot;р.&quot;_-;_-@_-"/>
    <numFmt numFmtId="167" formatCode="_-* #,##0.00\ _р_._-;\-* #,##0.00\ _р_._-;_-* &quot;-&quot;??\ _р_._-;_-@_-"/>
    <numFmt numFmtId="168" formatCode="0.0"/>
    <numFmt numFmtId="169" formatCode="#,##0.0"/>
    <numFmt numFmtId="170" formatCode="?"/>
    <numFmt numFmtId="171" formatCode="0.0000"/>
    <numFmt numFmtId="172" formatCode="0.000"/>
  </numFmts>
  <fonts count="58">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sz val="12"/>
      <name val="Times New Roman"/>
      <family val="1"/>
    </font>
    <font>
      <b/>
      <sz val="12"/>
      <name val="Times New Roman"/>
      <family val="1"/>
    </font>
    <font>
      <sz val="9"/>
      <name val="Arial Cyr"/>
      <family val="2"/>
    </font>
    <font>
      <b/>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b/>
      <i/>
      <sz val="14"/>
      <name val="Times New Roman"/>
      <family val="1"/>
    </font>
    <font>
      <sz val="10.5"/>
      <name val="Times New Roman"/>
      <family val="1"/>
    </font>
    <font>
      <i/>
      <sz val="8"/>
      <color indexed="23"/>
      <name val="Arial Cyr"/>
      <family val="0"/>
    </font>
    <font>
      <sz val="10"/>
      <color indexed="62"/>
      <name val="Arial Cyr"/>
      <family val="0"/>
    </font>
    <font>
      <b/>
      <sz val="8"/>
      <name val="Arial cyr"/>
      <family val="0"/>
    </font>
    <font>
      <vertAlign val="superscript"/>
      <sz val="10"/>
      <name val="Times New Roman"/>
      <family val="1"/>
    </font>
    <font>
      <sz val="10"/>
      <color indexed="8"/>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66" fontId="0" fillId="0" borderId="0" applyFont="0" applyFill="0" applyBorder="0" applyAlignment="0" applyProtection="0"/>
    <xf numFmtId="164"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8" fillId="0" borderId="0">
      <alignment horizontal="left" vertical="top"/>
      <protection/>
    </xf>
    <xf numFmtId="0" fontId="49" fillId="0" borderId="7" applyNumberFormat="0" applyFill="0" applyAlignment="0" applyProtection="0"/>
    <xf numFmtId="0" fontId="50" fillId="35" borderId="8" applyNumberFormat="0" applyAlignment="0" applyProtection="0"/>
    <xf numFmtId="0" fontId="51" fillId="0" borderId="0" applyNumberFormat="0" applyFill="0" applyBorder="0" applyAlignment="0" applyProtection="0"/>
    <xf numFmtId="0" fontId="52" fillId="36" borderId="0" applyNumberFormat="0" applyBorder="0" applyAlignment="0" applyProtection="0"/>
    <xf numFmtId="0" fontId="6" fillId="0" borderId="0">
      <alignment/>
      <protection/>
    </xf>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3" fillId="37" borderId="0" applyNumberFormat="0" applyBorder="0" applyAlignment="0" applyProtection="0"/>
    <xf numFmtId="0" fontId="54"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9" fillId="39" borderId="3">
      <alignment horizontal="left" vertical="top" wrapText="1"/>
      <protection/>
    </xf>
    <xf numFmtId="49" fontId="0" fillId="0" borderId="3">
      <alignment horizontal="left" vertical="top" wrapText="1"/>
      <protection/>
    </xf>
    <xf numFmtId="0" fontId="55" fillId="0" borderId="11" applyNumberFormat="0" applyFill="0" applyAlignment="0" applyProtection="0"/>
    <xf numFmtId="0" fontId="5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7"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273">
    <xf numFmtId="0" fontId="0" fillId="0" borderId="0" xfId="0" applyAlignment="1">
      <alignment/>
    </xf>
    <xf numFmtId="0" fontId="0" fillId="0" borderId="0" xfId="0" applyFill="1" applyBorder="1" applyAlignment="1">
      <alignment/>
    </xf>
    <xf numFmtId="0" fontId="0" fillId="0" borderId="0" xfId="0" applyFont="1" applyAlignment="1">
      <alignment/>
    </xf>
    <xf numFmtId="0" fontId="15" fillId="0" borderId="12" xfId="0" applyFont="1" applyFill="1" applyBorder="1" applyAlignment="1">
      <alignment vertical="top" wrapText="1"/>
    </xf>
    <xf numFmtId="0" fontId="15" fillId="0" borderId="0" xfId="0" applyFont="1" applyAlignment="1">
      <alignment vertical="top" wrapText="1"/>
    </xf>
    <xf numFmtId="0" fontId="11" fillId="0" borderId="0" xfId="0" applyFont="1" applyAlignment="1">
      <alignment vertical="center"/>
    </xf>
    <xf numFmtId="0" fontId="8" fillId="0" borderId="0" xfId="0" applyFont="1" applyFill="1" applyBorder="1" applyAlignment="1">
      <alignment horizontal="center" vertical="center"/>
    </xf>
    <xf numFmtId="0" fontId="14" fillId="0" borderId="13" xfId="0" applyFont="1" applyBorder="1" applyAlignment="1">
      <alignment vertical="top" wrapText="1"/>
    </xf>
    <xf numFmtId="49" fontId="14" fillId="0" borderId="13" xfId="0" applyNumberFormat="1" applyFont="1" applyBorder="1" applyAlignment="1">
      <alignment horizontal="center" vertical="top" wrapText="1"/>
    </xf>
    <xf numFmtId="0" fontId="11" fillId="0" borderId="13" xfId="66" applyFont="1" applyBorder="1" applyAlignment="1">
      <alignment vertical="top" wrapText="1"/>
      <protection/>
    </xf>
    <xf numFmtId="49" fontId="11" fillId="0" borderId="14" xfId="66" applyNumberFormat="1" applyFont="1" applyBorder="1" applyAlignment="1">
      <alignment/>
      <protection/>
    </xf>
    <xf numFmtId="49" fontId="14" fillId="39" borderId="14" xfId="0" applyNumberFormat="1" applyFont="1" applyFill="1" applyBorder="1" applyAlignment="1">
      <alignment horizontal="center" vertical="top" wrapText="1"/>
    </xf>
    <xf numFmtId="0" fontId="13" fillId="0" borderId="12" xfId="0" applyFont="1" applyFill="1" applyBorder="1" applyAlignment="1">
      <alignment vertical="top" wrapText="1"/>
    </xf>
    <xf numFmtId="0" fontId="13" fillId="0" borderId="12" xfId="0" applyFont="1" applyFill="1" applyBorder="1" applyAlignment="1">
      <alignment horizontal="left" vertical="top" wrapText="1"/>
    </xf>
    <xf numFmtId="0" fontId="16" fillId="39" borderId="12" xfId="0" applyFont="1" applyFill="1" applyBorder="1" applyAlignment="1">
      <alignment vertical="top" wrapText="1"/>
    </xf>
    <xf numFmtId="0" fontId="13" fillId="34" borderId="12" xfId="0" applyFont="1" applyFill="1" applyBorder="1" applyAlignment="1">
      <alignment vertical="top" wrapText="1"/>
    </xf>
    <xf numFmtId="0" fontId="0" fillId="0" borderId="0" xfId="0" applyBorder="1" applyAlignment="1">
      <alignment horizontal="center"/>
    </xf>
    <xf numFmtId="0" fontId="13" fillId="0" borderId="13" xfId="0" applyFont="1" applyFill="1" applyBorder="1" applyAlignment="1">
      <alignment horizontal="center" vertical="center" wrapText="1"/>
    </xf>
    <xf numFmtId="0" fontId="11" fillId="0" borderId="13" xfId="0" applyFont="1" applyBorder="1" applyAlignment="1">
      <alignment wrapText="1"/>
    </xf>
    <xf numFmtId="0" fontId="15" fillId="0" borderId="0" xfId="0" applyFont="1" applyBorder="1" applyAlignment="1">
      <alignment vertical="top" wrapText="1"/>
    </xf>
    <xf numFmtId="0" fontId="11" fillId="0" borderId="0" xfId="0" applyFont="1" applyBorder="1" applyAlignment="1">
      <alignment horizontal="center" vertical="center"/>
    </xf>
    <xf numFmtId="0" fontId="11" fillId="0" borderId="0" xfId="66" applyFont="1" applyBorder="1" applyAlignment="1">
      <alignment vertical="top" wrapText="1"/>
      <protection/>
    </xf>
    <xf numFmtId="0" fontId="14" fillId="0" borderId="13" xfId="66" applyFont="1" applyBorder="1" applyAlignment="1">
      <alignment wrapText="1"/>
      <protection/>
    </xf>
    <xf numFmtId="0" fontId="14" fillId="0" borderId="13" xfId="0" applyFont="1" applyBorder="1" applyAlignment="1">
      <alignment horizontal="center" vertical="center" wrapText="1"/>
    </xf>
    <xf numFmtId="0" fontId="15" fillId="0" borderId="13" xfId="66" applyFont="1" applyBorder="1" applyAlignment="1">
      <alignment vertical="top" wrapText="1"/>
      <protection/>
    </xf>
    <xf numFmtId="0" fontId="17" fillId="0" borderId="0" xfId="0" applyFont="1" applyAlignment="1">
      <alignment wrapText="1"/>
    </xf>
    <xf numFmtId="0" fontId="15" fillId="0" borderId="15" xfId="0" applyFont="1" applyBorder="1" applyAlignment="1">
      <alignment vertical="top" wrapText="1"/>
    </xf>
    <xf numFmtId="0" fontId="15" fillId="0" borderId="0" xfId="0" applyFont="1" applyAlignment="1">
      <alignment/>
    </xf>
    <xf numFmtId="0" fontId="15" fillId="0" borderId="13" xfId="0" applyFont="1" applyBorder="1" applyAlignment="1">
      <alignment vertical="top" wrapText="1"/>
    </xf>
    <xf numFmtId="0" fontId="11" fillId="0" borderId="13" xfId="0" applyFont="1" applyBorder="1" applyAlignment="1">
      <alignment vertical="top" wrapText="1"/>
    </xf>
    <xf numFmtId="0" fontId="0" fillId="0" borderId="0" xfId="0" applyFill="1" applyAlignment="1">
      <alignment/>
    </xf>
    <xf numFmtId="49" fontId="15" fillId="0" borderId="13" xfId="0" applyNumberFormat="1" applyFont="1" applyBorder="1" applyAlignment="1">
      <alignment vertical="center" wrapText="1"/>
    </xf>
    <xf numFmtId="49" fontId="11" fillId="0" borderId="13" xfId="0" applyNumberFormat="1" applyFont="1" applyBorder="1" applyAlignment="1">
      <alignment vertical="center" wrapText="1"/>
    </xf>
    <xf numFmtId="49" fontId="11" fillId="0" borderId="16"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Border="1" applyAlignment="1" applyProtection="1">
      <alignment horizontal="center" vertical="center" wrapText="1"/>
      <protection/>
    </xf>
    <xf numFmtId="0" fontId="14" fillId="0" borderId="0" xfId="0" applyNumberFormat="1" applyFont="1" applyFill="1" applyBorder="1" applyAlignment="1">
      <alignment horizontal="center"/>
    </xf>
    <xf numFmtId="0" fontId="11" fillId="0" borderId="0" xfId="0" applyFont="1" applyFill="1" applyBorder="1" applyAlignment="1">
      <alignment horizontal="right"/>
    </xf>
    <xf numFmtId="0" fontId="14" fillId="0" borderId="0" xfId="0" applyFont="1" applyFill="1" applyBorder="1" applyAlignment="1">
      <alignment horizontal="center" vertical="center"/>
    </xf>
    <xf numFmtId="0" fontId="11" fillId="0" borderId="14" xfId="0" applyNumberFormat="1" applyFont="1" applyFill="1" applyBorder="1" applyAlignment="1">
      <alignment horizontal="center" vertical="top" wrapText="1"/>
    </xf>
    <xf numFmtId="0" fontId="11" fillId="41" borderId="14"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49" fontId="11" fillId="0" borderId="14" xfId="0" applyNumberFormat="1" applyFont="1" applyFill="1" applyBorder="1" applyAlignment="1">
      <alignment horizontal="center" vertical="top" wrapText="1"/>
    </xf>
    <xf numFmtId="49" fontId="14" fillId="0" borderId="13" xfId="0" applyNumberFormat="1" applyFont="1" applyBorder="1" applyAlignment="1" applyProtection="1">
      <alignment horizontal="center" vertical="center" wrapText="1"/>
      <protection/>
    </xf>
    <xf numFmtId="49" fontId="14" fillId="0" borderId="14" xfId="0" applyNumberFormat="1" applyFont="1" applyFill="1" applyBorder="1" applyAlignment="1">
      <alignment horizontal="center" vertical="center" wrapText="1"/>
    </xf>
    <xf numFmtId="49" fontId="11" fillId="39" borderId="14" xfId="0" applyNumberFormat="1" applyFont="1" applyFill="1" applyBorder="1" applyAlignment="1">
      <alignment horizontal="center" vertical="center" wrapText="1"/>
    </xf>
    <xf numFmtId="49" fontId="11" fillId="0" borderId="0" xfId="66" applyNumberFormat="1" applyFont="1" applyBorder="1" applyAlignment="1">
      <alignment/>
      <protection/>
    </xf>
    <xf numFmtId="0" fontId="6" fillId="0" borderId="12" xfId="0" applyFont="1" applyFill="1" applyBorder="1" applyAlignment="1">
      <alignment horizontal="center" vertical="top" wrapText="1"/>
    </xf>
    <xf numFmtId="0" fontId="12" fillId="39" borderId="12" xfId="0" applyFont="1" applyFill="1" applyBorder="1" applyAlignment="1">
      <alignment vertical="top" wrapText="1"/>
    </xf>
    <xf numFmtId="0" fontId="14" fillId="39" borderId="12" xfId="0" applyFont="1" applyFill="1" applyBorder="1" applyAlignment="1">
      <alignment vertical="top" wrapText="1"/>
    </xf>
    <xf numFmtId="49" fontId="13" fillId="0" borderId="13" xfId="0" applyNumberFormat="1" applyFont="1" applyBorder="1" applyAlignment="1" applyProtection="1">
      <alignment horizontal="left" vertical="top" wrapText="1"/>
      <protection/>
    </xf>
    <xf numFmtId="49" fontId="11" fillId="0" borderId="14" xfId="66" applyNumberFormat="1" applyFont="1" applyBorder="1" applyAlignment="1">
      <alignment horizontal="center" vertical="center"/>
      <protection/>
    </xf>
    <xf numFmtId="49" fontId="11" fillId="0" borderId="13" xfId="0" applyNumberFormat="1" applyFont="1" applyBorder="1" applyAlignment="1">
      <alignment horizontal="center"/>
    </xf>
    <xf numFmtId="49" fontId="11" fillId="0" borderId="14" xfId="0" applyNumberFormat="1" applyFont="1" applyBorder="1" applyAlignment="1">
      <alignment horizontal="center"/>
    </xf>
    <xf numFmtId="0" fontId="11" fillId="0" borderId="13" xfId="0" applyFont="1" applyBorder="1" applyAlignment="1">
      <alignment horizontal="center" vertical="center"/>
    </xf>
    <xf numFmtId="49" fontId="11" fillId="0" borderId="13" xfId="66" applyNumberFormat="1" applyFont="1" applyBorder="1" applyAlignment="1">
      <alignment horizontal="center" vertical="center"/>
      <protection/>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66" applyNumberFormat="1" applyFont="1" applyBorder="1" applyAlignment="1">
      <alignment horizontal="center"/>
      <protection/>
    </xf>
    <xf numFmtId="49" fontId="13" fillId="39" borderId="14" xfId="0" applyNumberFormat="1" applyFont="1" applyFill="1" applyBorder="1" applyAlignment="1">
      <alignment horizontal="center" vertical="center" wrapText="1"/>
    </xf>
    <xf numFmtId="49" fontId="13" fillId="34" borderId="14"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3" fillId="34" borderId="17"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3" fillId="39" borderId="17" xfId="0" applyNumberFormat="1" applyFont="1" applyFill="1" applyBorder="1" applyAlignment="1">
      <alignment horizontal="center" vertical="center" wrapText="1"/>
    </xf>
    <xf numFmtId="49" fontId="15" fillId="39" borderId="17" xfId="0" applyNumberFormat="1" applyFont="1" applyFill="1" applyBorder="1" applyAlignment="1">
      <alignment horizontal="center" vertical="center" wrapText="1"/>
    </xf>
    <xf numFmtId="0" fontId="15" fillId="0" borderId="15" xfId="0" applyFont="1" applyFill="1" applyBorder="1" applyAlignment="1">
      <alignment vertical="top"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13" xfId="0" applyFont="1" applyBorder="1" applyAlignment="1">
      <alignment horizontal="center" vertical="center"/>
    </xf>
    <xf numFmtId="0" fontId="0" fillId="0" borderId="13" xfId="0" applyBorder="1" applyAlignment="1">
      <alignment vertical="top"/>
    </xf>
    <xf numFmtId="0" fontId="0" fillId="0" borderId="13" xfId="0" applyFill="1" applyBorder="1" applyAlignment="1">
      <alignment vertical="top"/>
    </xf>
    <xf numFmtId="0" fontId="0" fillId="0" borderId="18" xfId="0" applyBorder="1" applyAlignment="1">
      <alignment vertical="top"/>
    </xf>
    <xf numFmtId="0" fontId="14" fillId="39" borderId="0" xfId="0" applyFont="1" applyFill="1" applyAlignment="1">
      <alignment vertical="top"/>
    </xf>
    <xf numFmtId="0" fontId="15" fillId="0" borderId="13" xfId="0" applyFont="1" applyBorder="1" applyAlignment="1">
      <alignment vertical="top"/>
    </xf>
    <xf numFmtId="0" fontId="0" fillId="0" borderId="0" xfId="0" applyAlignment="1">
      <alignment/>
    </xf>
    <xf numFmtId="168" fontId="11" fillId="0" borderId="13" xfId="0" applyNumberFormat="1" applyFont="1" applyFill="1" applyBorder="1" applyAlignment="1">
      <alignment horizontal="right" vertical="center"/>
    </xf>
    <xf numFmtId="0" fontId="11" fillId="0" borderId="0" xfId="0" applyFont="1" applyAlignment="1">
      <alignment/>
    </xf>
    <xf numFmtId="0" fontId="0" fillId="0" borderId="0" xfId="0" applyBorder="1" applyAlignment="1">
      <alignment horizontal="right" vertical="center"/>
    </xf>
    <xf numFmtId="0" fontId="0" fillId="0" borderId="0" xfId="0" applyBorder="1" applyAlignment="1">
      <alignment vertical="top" wrapText="1"/>
    </xf>
    <xf numFmtId="0" fontId="0" fillId="0" borderId="0" xfId="0" applyBorder="1" applyAlignment="1">
      <alignment/>
    </xf>
    <xf numFmtId="0" fontId="0" fillId="0" borderId="20" xfId="0" applyBorder="1" applyAlignment="1">
      <alignment/>
    </xf>
    <xf numFmtId="0" fontId="0" fillId="0" borderId="13" xfId="0" applyBorder="1" applyAlignment="1">
      <alignment/>
    </xf>
    <xf numFmtId="0" fontId="0" fillId="0" borderId="0" xfId="0" applyFill="1" applyBorder="1" applyAlignment="1">
      <alignment/>
    </xf>
    <xf numFmtId="0" fontId="7" fillId="0" borderId="0" xfId="0" applyFont="1" applyFill="1" applyBorder="1" applyAlignment="1">
      <alignment horizontal="right" vertical="center"/>
    </xf>
    <xf numFmtId="0" fontId="7" fillId="0" borderId="0" xfId="0" applyFont="1" applyFill="1" applyBorder="1" applyAlignment="1">
      <alignment horizontal="right"/>
    </xf>
    <xf numFmtId="0" fontId="7" fillId="0" borderId="20" xfId="0" applyFont="1" applyFill="1" applyBorder="1" applyAlignment="1">
      <alignment horizontal="right"/>
    </xf>
    <xf numFmtId="167" fontId="0" fillId="0" borderId="0" xfId="82" applyFill="1" applyBorder="1" applyAlignment="1">
      <alignment/>
    </xf>
    <xf numFmtId="0" fontId="11" fillId="0" borderId="0" xfId="0" applyFont="1" applyFill="1" applyBorder="1" applyAlignment="1">
      <alignment/>
    </xf>
    <xf numFmtId="0" fontId="0" fillId="0" borderId="0" xfId="0" applyFill="1" applyBorder="1" applyAlignment="1">
      <alignment horizontal="right" vertical="center"/>
    </xf>
    <xf numFmtId="0" fontId="0" fillId="0" borderId="0" xfId="0" applyFill="1" applyBorder="1" applyAlignment="1">
      <alignment horizontal="right"/>
    </xf>
    <xf numFmtId="0" fontId="8" fillId="0" borderId="0" xfId="0" applyFont="1" applyFill="1" applyBorder="1" applyAlignment="1">
      <alignment horizontal="right" vertical="center"/>
    </xf>
    <xf numFmtId="0" fontId="8" fillId="0" borderId="20" xfId="0" applyFont="1" applyFill="1" applyBorder="1" applyAlignment="1">
      <alignment horizontal="center" vertical="center"/>
    </xf>
    <xf numFmtId="0" fontId="0" fillId="0" borderId="20" xfId="0" applyFill="1" applyBorder="1" applyAlignment="1">
      <alignment/>
    </xf>
    <xf numFmtId="0" fontId="10" fillId="0" borderId="13" xfId="0" applyFont="1" applyFill="1" applyBorder="1" applyAlignment="1">
      <alignment horizontal="center" vertical="center" wrapText="1"/>
    </xf>
    <xf numFmtId="0" fontId="10" fillId="0" borderId="13" xfId="0" applyFont="1" applyFill="1" applyBorder="1" applyAlignment="1">
      <alignment horizontal="right"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top"/>
    </xf>
    <xf numFmtId="0" fontId="0" fillId="41" borderId="13" xfId="0" applyFill="1" applyBorder="1" applyAlignment="1">
      <alignment/>
    </xf>
    <xf numFmtId="168" fontId="12" fillId="41" borderId="13" xfId="0" applyNumberFormat="1" applyFont="1" applyFill="1" applyBorder="1" applyAlignment="1">
      <alignment horizontal="right" vertical="center"/>
    </xf>
    <xf numFmtId="0" fontId="0" fillId="39" borderId="13" xfId="0" applyFill="1" applyBorder="1" applyAlignment="1">
      <alignment/>
    </xf>
    <xf numFmtId="168" fontId="14" fillId="39" borderId="13" xfId="0" applyNumberFormat="1" applyFont="1" applyFill="1" applyBorder="1" applyAlignment="1">
      <alignment horizontal="right" vertical="center"/>
    </xf>
    <xf numFmtId="168" fontId="14" fillId="0" borderId="13" xfId="0" applyNumberFormat="1" applyFont="1" applyFill="1" applyBorder="1" applyAlignment="1">
      <alignment horizontal="right" vertical="center"/>
    </xf>
    <xf numFmtId="0" fontId="0" fillId="0" borderId="13" xfId="0" applyFont="1" applyBorder="1" applyAlignment="1">
      <alignment/>
    </xf>
    <xf numFmtId="169" fontId="11" fillId="0" borderId="13" xfId="0" applyNumberFormat="1" applyFont="1" applyBorder="1" applyAlignment="1" applyProtection="1">
      <alignment horizontal="right" vertical="center" wrapText="1"/>
      <protection/>
    </xf>
    <xf numFmtId="168" fontId="11" fillId="0" borderId="21" xfId="0" applyNumberFormat="1" applyFont="1" applyFill="1" applyBorder="1" applyAlignment="1">
      <alignment horizontal="right" vertical="center"/>
    </xf>
    <xf numFmtId="168" fontId="11" fillId="0" borderId="13" xfId="0" applyNumberFormat="1" applyFont="1" applyFill="1" applyBorder="1" applyAlignment="1">
      <alignment vertical="center"/>
    </xf>
    <xf numFmtId="168" fontId="11" fillId="34" borderId="13" xfId="0" applyNumberFormat="1" applyFont="1" applyFill="1" applyBorder="1" applyAlignment="1">
      <alignment horizontal="right" vertical="center"/>
    </xf>
    <xf numFmtId="168" fontId="11" fillId="39" borderId="13" xfId="0" applyNumberFormat="1" applyFont="1" applyFill="1" applyBorder="1" applyAlignment="1">
      <alignment horizontal="right" vertical="center"/>
    </xf>
    <xf numFmtId="0" fontId="0" fillId="0" borderId="0" xfId="0" applyBorder="1" applyAlignment="1">
      <alignment vertical="center"/>
    </xf>
    <xf numFmtId="49" fontId="14" fillId="0" borderId="13" xfId="0" applyNumberFormat="1" applyFont="1" applyBorder="1" applyAlignment="1">
      <alignment horizontal="right" vertical="center" wrapText="1"/>
    </xf>
    <xf numFmtId="169" fontId="11" fillId="0" borderId="13" xfId="66" applyNumberFormat="1" applyFont="1" applyBorder="1" applyAlignment="1">
      <alignment/>
      <protection/>
    </xf>
    <xf numFmtId="0" fontId="11" fillId="0" borderId="13" xfId="66" applyNumberFormat="1" applyFont="1" applyBorder="1" applyAlignment="1">
      <alignment horizontal="right" vertical="center"/>
      <protection/>
    </xf>
    <xf numFmtId="0" fontId="11" fillId="0" borderId="13" xfId="0" applyNumberFormat="1" applyFont="1" applyBorder="1" applyAlignment="1">
      <alignment horizontal="right" vertical="center"/>
    </xf>
    <xf numFmtId="49" fontId="11" fillId="0" borderId="0" xfId="66" applyNumberFormat="1" applyFont="1" applyBorder="1" applyAlignment="1">
      <alignment horizontal="right" vertical="center"/>
      <protection/>
    </xf>
    <xf numFmtId="169" fontId="11" fillId="0" borderId="0" xfId="66" applyNumberFormat="1" applyFont="1" applyBorder="1" applyAlignment="1">
      <alignment/>
      <protection/>
    </xf>
    <xf numFmtId="0" fontId="8" fillId="0" borderId="0" xfId="0" applyFont="1" applyFill="1" applyBorder="1" applyAlignment="1">
      <alignment horizontal="right" vertical="center" wrapText="1"/>
    </xf>
    <xf numFmtId="169" fontId="11" fillId="0" borderId="14" xfId="66" applyNumberFormat="1" applyFont="1" applyBorder="1" applyAlignment="1">
      <alignment/>
      <protection/>
    </xf>
    <xf numFmtId="49" fontId="11" fillId="0" borderId="14" xfId="66" applyNumberFormat="1" applyFont="1" applyBorder="1" applyAlignment="1">
      <alignment horizontal="right" vertical="center"/>
      <protection/>
    </xf>
    <xf numFmtId="0" fontId="11" fillId="0" borderId="14" xfId="82" applyNumberFormat="1" applyFont="1" applyBorder="1" applyAlignment="1">
      <alignment horizontal="right" vertical="center"/>
    </xf>
    <xf numFmtId="0" fontId="11" fillId="0" borderId="14" xfId="82" applyNumberFormat="1" applyFont="1" applyBorder="1" applyAlignment="1">
      <alignment vertical="center"/>
    </xf>
    <xf numFmtId="0" fontId="11" fillId="0" borderId="14" xfId="82" applyNumberFormat="1" applyFont="1" applyBorder="1" applyAlignment="1">
      <alignment horizontal="right" vertical="center" wrapText="1"/>
    </xf>
    <xf numFmtId="0" fontId="11" fillId="0" borderId="14" xfId="82" applyNumberFormat="1" applyFont="1" applyBorder="1" applyAlignment="1">
      <alignment vertical="center" wrapText="1"/>
    </xf>
    <xf numFmtId="0" fontId="11" fillId="0" borderId="14" xfId="66" applyNumberFormat="1" applyFont="1" applyBorder="1" applyAlignment="1">
      <alignment horizontal="right" vertical="center"/>
      <protection/>
    </xf>
    <xf numFmtId="0" fontId="11" fillId="0" borderId="14" xfId="66" applyNumberFormat="1" applyFont="1" applyFill="1" applyBorder="1" applyAlignment="1">
      <alignment horizontal="right" vertical="center"/>
      <protection/>
    </xf>
    <xf numFmtId="0" fontId="14" fillId="0" borderId="13" xfId="0" applyFont="1" applyBorder="1" applyAlignment="1">
      <alignment/>
    </xf>
    <xf numFmtId="0" fontId="14" fillId="0" borderId="13" xfId="82" applyNumberFormat="1" applyFont="1" applyBorder="1" applyAlignment="1">
      <alignment horizontal="right" vertical="center"/>
    </xf>
    <xf numFmtId="0" fontId="14" fillId="0" borderId="13" xfId="82" applyNumberFormat="1" applyFont="1" applyBorder="1" applyAlignment="1">
      <alignment vertical="center"/>
    </xf>
    <xf numFmtId="0" fontId="13" fillId="0" borderId="0" xfId="0" applyFont="1" applyFill="1" applyBorder="1" applyAlignment="1">
      <alignment vertical="top" wrapText="1"/>
    </xf>
    <xf numFmtId="49" fontId="14" fillId="0" borderId="0" xfId="0" applyNumberFormat="1" applyFont="1" applyFill="1" applyBorder="1" applyAlignment="1">
      <alignment horizontal="center" vertical="center" wrapText="1"/>
    </xf>
    <xf numFmtId="168" fontId="13" fillId="0" borderId="0" xfId="0" applyNumberFormat="1" applyFont="1" applyFill="1" applyBorder="1" applyAlignment="1">
      <alignment horizontal="right" vertical="center"/>
    </xf>
    <xf numFmtId="0" fontId="15" fillId="0" borderId="0" xfId="0" applyFont="1" applyFill="1" applyBorder="1" applyAlignment="1">
      <alignment vertical="top" wrapText="1"/>
    </xf>
    <xf numFmtId="0" fontId="11"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168" fontId="15" fillId="0" borderId="0" xfId="0" applyNumberFormat="1" applyFont="1" applyFill="1" applyBorder="1" applyAlignment="1">
      <alignment horizontal="right" vertical="center"/>
    </xf>
    <xf numFmtId="49" fontId="20" fillId="0" borderId="0" xfId="0" applyNumberFormat="1" applyFont="1" applyFill="1" applyBorder="1" applyAlignment="1" applyProtection="1">
      <alignment horizontal="left" vertical="top" wrapText="1"/>
      <protection/>
    </xf>
    <xf numFmtId="49" fontId="14" fillId="0" borderId="0" xfId="0" applyNumberFormat="1" applyFont="1" applyFill="1" applyBorder="1" applyAlignment="1">
      <alignment horizontal="center" vertical="top" wrapText="1"/>
    </xf>
    <xf numFmtId="169" fontId="20" fillId="0" borderId="0" xfId="0" applyNumberFormat="1" applyFont="1" applyFill="1" applyBorder="1" applyAlignment="1" applyProtection="1">
      <alignment horizontal="right" vertical="center" wrapText="1"/>
      <protection/>
    </xf>
    <xf numFmtId="0" fontId="13" fillId="39" borderId="22" xfId="0" applyFont="1" applyFill="1" applyBorder="1" applyAlignment="1">
      <alignment horizontal="center" vertical="center"/>
    </xf>
    <xf numFmtId="0" fontId="0" fillId="0" borderId="0" xfId="0" applyBorder="1" applyAlignment="1">
      <alignment/>
    </xf>
    <xf numFmtId="168" fontId="12" fillId="0" borderId="0" xfId="0" applyNumberFormat="1" applyFont="1" applyFill="1" applyBorder="1" applyAlignment="1">
      <alignment horizontal="right" vertical="center"/>
    </xf>
    <xf numFmtId="0" fontId="0" fillId="0" borderId="0" xfId="0" applyBorder="1" applyAlignment="1">
      <alignment horizontal="left" vertical="top" wrapText="1"/>
    </xf>
    <xf numFmtId="0" fontId="14" fillId="39" borderId="13" xfId="82" applyNumberFormat="1" applyFont="1" applyFill="1" applyBorder="1" applyAlignment="1">
      <alignment horizontal="right" vertical="center"/>
    </xf>
    <xf numFmtId="0" fontId="14" fillId="34" borderId="13" xfId="82" applyNumberFormat="1" applyFont="1" applyFill="1" applyBorder="1" applyAlignment="1">
      <alignment horizontal="right" vertical="center"/>
    </xf>
    <xf numFmtId="168" fontId="14" fillId="34" borderId="13" xfId="0" applyNumberFormat="1" applyFont="1" applyFill="1" applyBorder="1" applyAlignment="1">
      <alignment horizontal="right" vertical="center"/>
    </xf>
    <xf numFmtId="0" fontId="14" fillId="0" borderId="13" xfId="66" applyNumberFormat="1" applyFont="1" applyBorder="1" applyAlignment="1">
      <alignment horizontal="right" vertical="center"/>
      <protection/>
    </xf>
    <xf numFmtId="0" fontId="14" fillId="0" borderId="13" xfId="66" applyNumberFormat="1" applyFont="1" applyBorder="1" applyAlignment="1">
      <alignment horizontal="right"/>
      <protection/>
    </xf>
    <xf numFmtId="0" fontId="14" fillId="0" borderId="13" xfId="66" applyFont="1" applyBorder="1" applyAlignment="1">
      <alignment vertical="top" wrapText="1"/>
      <protection/>
    </xf>
    <xf numFmtId="49" fontId="14" fillId="0" borderId="14" xfId="66" applyNumberFormat="1" applyFont="1" applyBorder="1" applyAlignment="1">
      <alignment horizontal="center"/>
      <protection/>
    </xf>
    <xf numFmtId="0" fontId="11" fillId="0" borderId="13" xfId="66" applyNumberFormat="1" applyFont="1" applyBorder="1" applyAlignment="1">
      <alignment vertical="center"/>
      <protection/>
    </xf>
    <xf numFmtId="49" fontId="11" fillId="0" borderId="13" xfId="0" applyNumberFormat="1" applyFont="1" applyBorder="1" applyAlignment="1" applyProtection="1">
      <alignment horizontal="left" vertical="top" wrapText="1"/>
      <protection/>
    </xf>
    <xf numFmtId="169" fontId="14" fillId="0" borderId="13" xfId="0" applyNumberFormat="1" applyFont="1" applyBorder="1" applyAlignment="1" applyProtection="1">
      <alignment horizontal="right" vertical="center" wrapText="1"/>
      <protection/>
    </xf>
    <xf numFmtId="169" fontId="14" fillId="0" borderId="13" xfId="0" applyNumberFormat="1" applyFont="1" applyFill="1" applyBorder="1" applyAlignment="1" applyProtection="1">
      <alignment horizontal="right" vertical="center" wrapText="1"/>
      <protection/>
    </xf>
    <xf numFmtId="0" fontId="11" fillId="0" borderId="0" xfId="0" applyFont="1" applyAlignment="1">
      <alignment vertical="top" wrapText="1"/>
    </xf>
    <xf numFmtId="0" fontId="11" fillId="39" borderId="21" xfId="0" applyNumberFormat="1" applyFont="1" applyFill="1" applyBorder="1" applyAlignment="1">
      <alignment horizontal="right" vertical="center"/>
    </xf>
    <xf numFmtId="169" fontId="11" fillId="0" borderId="13" xfId="0" applyNumberFormat="1" applyFont="1" applyFill="1" applyBorder="1" applyAlignment="1" applyProtection="1">
      <alignment horizontal="right" vertical="center" wrapText="1"/>
      <protection/>
    </xf>
    <xf numFmtId="169" fontId="11" fillId="0" borderId="21" xfId="0" applyNumberFormat="1" applyFont="1" applyBorder="1" applyAlignment="1" applyProtection="1">
      <alignment horizontal="right" vertical="center" wrapText="1"/>
      <protection/>
    </xf>
    <xf numFmtId="0" fontId="11" fillId="0" borderId="13" xfId="82" applyNumberFormat="1" applyFont="1" applyFill="1" applyBorder="1" applyAlignment="1" applyProtection="1">
      <alignment horizontal="right" vertical="center" wrapText="1"/>
      <protection/>
    </xf>
    <xf numFmtId="0" fontId="11" fillId="0" borderId="13" xfId="82" applyNumberFormat="1" applyFont="1" applyFill="1" applyBorder="1" applyAlignment="1">
      <alignment horizontal="right" vertical="center"/>
    </xf>
    <xf numFmtId="0" fontId="11" fillId="0" borderId="13" xfId="82" applyNumberFormat="1" applyFont="1" applyBorder="1" applyAlignment="1" applyProtection="1">
      <alignment horizontal="right" vertical="center" wrapText="1"/>
      <protection/>
    </xf>
    <xf numFmtId="0" fontId="11" fillId="0" borderId="18" xfId="82" applyNumberFormat="1" applyFont="1" applyBorder="1" applyAlignment="1">
      <alignment horizontal="right" vertical="center"/>
    </xf>
    <xf numFmtId="0" fontId="11" fillId="0" borderId="13" xfId="82" applyNumberFormat="1" applyFont="1" applyBorder="1" applyAlignment="1">
      <alignment horizontal="right" vertical="center"/>
    </xf>
    <xf numFmtId="0" fontId="11" fillId="34" borderId="13" xfId="82" applyNumberFormat="1" applyFont="1" applyFill="1" applyBorder="1" applyAlignment="1">
      <alignment horizontal="right" vertical="center"/>
    </xf>
    <xf numFmtId="0" fontId="11" fillId="0" borderId="13" xfId="82" applyNumberFormat="1" applyFont="1" applyFill="1" applyBorder="1" applyAlignment="1">
      <alignment vertical="center"/>
    </xf>
    <xf numFmtId="49" fontId="11" fillId="34" borderId="13" xfId="0" applyNumberFormat="1" applyFont="1" applyFill="1" applyBorder="1" applyAlignment="1" applyProtection="1">
      <alignment horizontal="left" vertical="top" wrapText="1"/>
      <protection/>
    </xf>
    <xf numFmtId="49" fontId="11" fillId="34" borderId="14" xfId="0" applyNumberFormat="1" applyFont="1" applyFill="1" applyBorder="1" applyAlignment="1">
      <alignment horizontal="center" vertical="center" wrapText="1"/>
    </xf>
    <xf numFmtId="0" fontId="11" fillId="0" borderId="23" xfId="0" applyFont="1" applyFill="1" applyBorder="1" applyAlignment="1">
      <alignment vertical="top" wrapText="1"/>
    </xf>
    <xf numFmtId="0" fontId="11" fillId="0" borderId="0" xfId="0" applyFont="1" applyFill="1" applyAlignment="1">
      <alignment horizontal="center" vertical="center"/>
    </xf>
    <xf numFmtId="49" fontId="11" fillId="39" borderId="13" xfId="0" applyNumberFormat="1" applyFont="1" applyFill="1" applyBorder="1" applyAlignment="1" applyProtection="1">
      <alignment horizontal="left" vertical="top" wrapText="1"/>
      <protection/>
    </xf>
    <xf numFmtId="49" fontId="11" fillId="39" borderId="13"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left" vertical="top" wrapText="1"/>
      <protection/>
    </xf>
    <xf numFmtId="49" fontId="11" fillId="0" borderId="17" xfId="0" applyNumberFormat="1" applyFont="1" applyFill="1" applyBorder="1" applyAlignment="1">
      <alignment horizontal="center" vertical="center" wrapText="1"/>
    </xf>
    <xf numFmtId="0" fontId="11" fillId="0" borderId="13" xfId="0" applyFont="1" applyBorder="1" applyAlignment="1">
      <alignment horizontal="left" vertical="top" wrapText="1"/>
    </xf>
    <xf numFmtId="0" fontId="11" fillId="0" borderId="12" xfId="0" applyNumberFormat="1" applyFont="1" applyBorder="1" applyAlignment="1">
      <alignment horizontal="left" vertical="top" wrapText="1"/>
    </xf>
    <xf numFmtId="0" fontId="11" fillId="0" borderId="12" xfId="0" applyFont="1" applyFill="1" applyBorder="1" applyAlignment="1">
      <alignment vertical="top" wrapText="1"/>
    </xf>
    <xf numFmtId="170" fontId="11" fillId="0" borderId="13" xfId="0" applyNumberFormat="1" applyFont="1" applyBorder="1" applyAlignment="1" applyProtection="1">
      <alignment horizontal="left" vertical="top" wrapText="1"/>
      <protection/>
    </xf>
    <xf numFmtId="0" fontId="11" fillId="0" borderId="12" xfId="0" applyNumberFormat="1" applyFont="1" applyFill="1" applyBorder="1" applyAlignment="1">
      <alignment vertical="top" wrapText="1"/>
    </xf>
    <xf numFmtId="0" fontId="11" fillId="0" borderId="13" xfId="0" applyNumberFormat="1" applyFont="1" applyBorder="1" applyAlignment="1" applyProtection="1">
      <alignment horizontal="left" vertical="top" wrapText="1"/>
      <protection/>
    </xf>
    <xf numFmtId="49" fontId="11" fillId="0" borderId="12" xfId="0" applyNumberFormat="1" applyFont="1" applyBorder="1" applyAlignment="1" applyProtection="1">
      <alignment horizontal="left" vertical="top" wrapText="1"/>
      <protection/>
    </xf>
    <xf numFmtId="0" fontId="11" fillId="0" borderId="12" xfId="0" applyFont="1" applyFill="1" applyBorder="1" applyAlignment="1">
      <alignment horizontal="left" vertical="top" wrapText="1"/>
    </xf>
    <xf numFmtId="0" fontId="14" fillId="0" borderId="12" xfId="0" applyFont="1" applyFill="1" applyBorder="1" applyAlignment="1">
      <alignment vertical="top" wrapText="1"/>
    </xf>
    <xf numFmtId="0" fontId="11" fillId="0" borderId="12"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0" fontId="11" fillId="0" borderId="12" xfId="0" applyFont="1" applyFill="1" applyBorder="1" applyAlignment="1">
      <alignment horizontal="justify" vertical="top" wrapText="1"/>
    </xf>
    <xf numFmtId="0" fontId="11" fillId="0" borderId="12" xfId="0" applyNumberFormat="1" applyFont="1" applyFill="1" applyBorder="1" applyAlignment="1">
      <alignment horizontal="justify" vertical="top" wrapText="1"/>
    </xf>
    <xf numFmtId="0" fontId="22" fillId="0" borderId="0" xfId="0" applyFont="1" applyAlignment="1">
      <alignment vertical="top" wrapText="1"/>
    </xf>
    <xf numFmtId="0" fontId="22" fillId="0" borderId="13" xfId="0" applyFont="1" applyBorder="1" applyAlignment="1">
      <alignment vertical="top" wrapText="1"/>
    </xf>
    <xf numFmtId="0" fontId="14" fillId="34" borderId="12" xfId="0" applyFont="1" applyFill="1" applyBorder="1" applyAlignment="1">
      <alignment vertical="top" wrapText="1"/>
    </xf>
    <xf numFmtId="0" fontId="11" fillId="0" borderId="12" xfId="0" applyNumberFormat="1" applyFont="1" applyBorder="1" applyAlignment="1" applyProtection="1">
      <alignment horizontal="left" vertical="top" wrapText="1"/>
      <protection/>
    </xf>
    <xf numFmtId="0" fontId="11" fillId="39" borderId="12" xfId="0" applyFont="1" applyFill="1" applyBorder="1" applyAlignment="1">
      <alignment vertical="top" wrapText="1"/>
    </xf>
    <xf numFmtId="0" fontId="11" fillId="0" borderId="0" xfId="0" applyNumberFormat="1" applyFont="1" applyAlignment="1">
      <alignment vertical="top" wrapText="1"/>
    </xf>
    <xf numFmtId="0" fontId="11" fillId="0" borderId="0" xfId="0" applyFont="1" applyBorder="1" applyAlignment="1">
      <alignment/>
    </xf>
    <xf numFmtId="0" fontId="11" fillId="0" borderId="13" xfId="0" applyFont="1" applyBorder="1" applyAlignment="1">
      <alignment vertical="top"/>
    </xf>
    <xf numFmtId="49" fontId="14" fillId="0" borderId="13" xfId="0" applyNumberFormat="1" applyFont="1" applyBorder="1" applyAlignment="1" applyProtection="1">
      <alignment horizontal="left" vertical="top" wrapText="1"/>
      <protection/>
    </xf>
    <xf numFmtId="49" fontId="14" fillId="0" borderId="17"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0" borderId="0" xfId="0" applyFont="1" applyFill="1" applyAlignment="1">
      <alignment/>
    </xf>
    <xf numFmtId="2" fontId="14" fillId="0" borderId="13" xfId="0" applyNumberFormat="1" applyFont="1" applyBorder="1" applyAlignment="1">
      <alignment/>
    </xf>
    <xf numFmtId="2" fontId="14" fillId="0" borderId="13" xfId="0" applyNumberFormat="1" applyFont="1" applyBorder="1" applyAlignment="1">
      <alignment vertical="center"/>
    </xf>
    <xf numFmtId="0" fontId="14" fillId="0" borderId="13" xfId="0" applyFont="1" applyBorder="1" applyAlignment="1">
      <alignment horizontal="right" vertical="center" wrapText="1"/>
    </xf>
    <xf numFmtId="0" fontId="14" fillId="0" borderId="14" xfId="0" applyFont="1" applyBorder="1" applyAlignment="1">
      <alignment horizontal="center" vertical="center" wrapText="1"/>
    </xf>
    <xf numFmtId="0" fontId="14" fillId="0" borderId="13" xfId="0" applyFont="1" applyFill="1" applyBorder="1" applyAlignment="1">
      <alignment horizontal="center" vertical="center" wrapText="1"/>
    </xf>
    <xf numFmtId="2" fontId="11" fillId="0" borderId="13" xfId="0" applyNumberFormat="1" applyFont="1" applyBorder="1" applyAlignment="1">
      <alignment vertical="center"/>
    </xf>
    <xf numFmtId="0" fontId="11" fillId="0" borderId="0" xfId="0" applyFont="1" applyAlignment="1">
      <alignment wrapText="1"/>
    </xf>
    <xf numFmtId="0" fontId="0" fillId="0" borderId="0" xfId="0" applyFont="1" applyBorder="1" applyAlignment="1">
      <alignment horizontal="right" vertical="center"/>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12" fillId="39" borderId="12" xfId="0" applyFont="1" applyFill="1" applyBorder="1" applyAlignment="1">
      <alignment horizontal="left" vertical="top" wrapText="1"/>
    </xf>
    <xf numFmtId="0" fontId="8" fillId="41" borderId="12" xfId="0" applyFont="1" applyFill="1" applyBorder="1" applyAlignment="1">
      <alignment horizontal="left" vertical="top" wrapText="1"/>
    </xf>
    <xf numFmtId="49" fontId="15" fillId="0" borderId="13" xfId="0" applyNumberFormat="1" applyFont="1" applyFill="1" applyBorder="1" applyAlignment="1">
      <alignment horizontal="center" vertical="center" wrapText="1"/>
    </xf>
    <xf numFmtId="167" fontId="14" fillId="0" borderId="13" xfId="82" applyFont="1" applyBorder="1" applyAlignment="1">
      <alignment vertical="center" wrapText="1"/>
    </xf>
    <xf numFmtId="0" fontId="14" fillId="0" borderId="13" xfId="0" applyFont="1" applyBorder="1" applyAlignment="1">
      <alignment horizontal="right"/>
    </xf>
    <xf numFmtId="0" fontId="11" fillId="0" borderId="13" xfId="0" applyFont="1" applyBorder="1" applyAlignment="1">
      <alignment horizontal="center" vertical="top" wrapText="1"/>
    </xf>
    <xf numFmtId="49" fontId="13" fillId="0" borderId="13" xfId="0" applyNumberFormat="1" applyFont="1" applyBorder="1" applyAlignment="1">
      <alignment vertical="center" wrapText="1"/>
    </xf>
    <xf numFmtId="49" fontId="14" fillId="0" borderId="13"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14" fillId="0" borderId="0" xfId="0" applyFont="1" applyAlignment="1">
      <alignment vertical="top" wrapText="1"/>
    </xf>
    <xf numFmtId="49" fontId="14" fillId="0" borderId="13" xfId="0" applyNumberFormat="1" applyFont="1" applyBorder="1" applyAlignment="1">
      <alignment vertical="center" wrapText="1"/>
    </xf>
    <xf numFmtId="49" fontId="11" fillId="0" borderId="13" xfId="0" applyNumberFormat="1" applyFont="1" applyBorder="1" applyAlignment="1" applyProtection="1">
      <alignment horizontal="left" vertical="center" wrapText="1"/>
      <protection/>
    </xf>
    <xf numFmtId="49" fontId="14" fillId="0" borderId="14" xfId="66" applyNumberFormat="1" applyFont="1" applyBorder="1" applyAlignment="1">
      <alignment horizontal="center" vertical="center"/>
      <protection/>
    </xf>
    <xf numFmtId="0" fontId="14" fillId="0" borderId="13" xfId="66" applyNumberFormat="1" applyFont="1" applyBorder="1" applyAlignment="1">
      <alignment vertical="center"/>
      <protection/>
    </xf>
    <xf numFmtId="0" fontId="14" fillId="0" borderId="13" xfId="0" applyFont="1" applyBorder="1" applyAlignment="1">
      <alignment horizontal="center" vertical="top" wrapText="1"/>
    </xf>
    <xf numFmtId="49" fontId="14" fillId="0" borderId="13" xfId="0" applyNumberFormat="1" applyFont="1" applyBorder="1" applyAlignment="1">
      <alignment horizontal="center"/>
    </xf>
    <xf numFmtId="168" fontId="14" fillId="0" borderId="13" xfId="66" applyNumberFormat="1" applyFont="1" applyBorder="1" applyAlignment="1">
      <alignment horizontal="right"/>
      <protection/>
    </xf>
    <xf numFmtId="168" fontId="11" fillId="0" borderId="13" xfId="66" applyNumberFormat="1" applyFont="1" applyBorder="1" applyAlignment="1">
      <alignment horizontal="right" vertical="center"/>
      <protection/>
    </xf>
    <xf numFmtId="168" fontId="14" fillId="0" borderId="13" xfId="66" applyNumberFormat="1" applyFont="1" applyBorder="1" applyAlignment="1">
      <alignment horizontal="right" vertical="center"/>
      <protection/>
    </xf>
    <xf numFmtId="0" fontId="14" fillId="0" borderId="14" xfId="82" applyNumberFormat="1" applyFont="1" applyBorder="1" applyAlignment="1">
      <alignment horizontal="right" vertical="center"/>
    </xf>
    <xf numFmtId="0" fontId="14" fillId="0" borderId="14" xfId="82" applyNumberFormat="1" applyFont="1" applyBorder="1" applyAlignment="1">
      <alignment horizontal="right" vertical="center" wrapText="1"/>
    </xf>
    <xf numFmtId="0" fontId="11" fillId="42" borderId="13" xfId="82" applyNumberFormat="1" applyFont="1" applyFill="1" applyBorder="1" applyAlignment="1">
      <alignment horizontal="right" vertical="center"/>
    </xf>
    <xf numFmtId="0" fontId="11" fillId="42" borderId="13" xfId="82" applyNumberFormat="1" applyFont="1" applyFill="1" applyBorder="1" applyAlignment="1" applyProtection="1">
      <alignment horizontal="right" vertical="center" wrapText="1"/>
      <protection/>
    </xf>
    <xf numFmtId="168" fontId="11" fillId="42" borderId="13" xfId="0" applyNumberFormat="1" applyFont="1" applyFill="1" applyBorder="1" applyAlignment="1">
      <alignment horizontal="right" vertical="center"/>
    </xf>
    <xf numFmtId="0" fontId="11" fillId="0" borderId="20" xfId="0" applyFont="1" applyBorder="1" applyAlignment="1">
      <alignment vertical="top" wrapText="1"/>
    </xf>
    <xf numFmtId="0" fontId="11" fillId="0" borderId="21" xfId="82" applyNumberFormat="1" applyFont="1" applyBorder="1" applyAlignment="1">
      <alignment horizontal="right" vertical="center"/>
    </xf>
    <xf numFmtId="0" fontId="15" fillId="0" borderId="18" xfId="0" applyFont="1" applyBorder="1" applyAlignment="1">
      <alignment vertical="top" wrapText="1"/>
    </xf>
    <xf numFmtId="2" fontId="11" fillId="0" borderId="13" xfId="66" applyNumberFormat="1" applyFont="1" applyBorder="1" applyAlignment="1">
      <alignment horizontal="right" vertical="center"/>
      <protection/>
    </xf>
    <xf numFmtId="2" fontId="14" fillId="0" borderId="13" xfId="66" applyNumberFormat="1" applyFont="1" applyBorder="1" applyAlignment="1">
      <alignment horizontal="right" vertical="center"/>
      <protection/>
    </xf>
    <xf numFmtId="0" fontId="12" fillId="0" borderId="0" xfId="0" applyFont="1" applyFill="1" applyBorder="1" applyAlignment="1">
      <alignment horizontal="center" vertical="top" wrapText="1"/>
    </xf>
    <xf numFmtId="0" fontId="23" fillId="0" borderId="0" xfId="0" applyFont="1" applyAlignment="1">
      <alignment/>
    </xf>
    <xf numFmtId="0" fontId="0" fillId="0" borderId="0" xfId="0" applyFill="1" applyBorder="1" applyAlignment="1">
      <alignment/>
    </xf>
    <xf numFmtId="0" fontId="23" fillId="0" borderId="0" xfId="0" applyFont="1" applyBorder="1" applyAlignment="1">
      <alignment horizontal="center" vertical="top" wrapText="1"/>
    </xf>
    <xf numFmtId="0" fontId="0" fillId="0" borderId="0" xfId="0" applyFill="1" applyBorder="1" applyAlignment="1">
      <alignment horizontal="right" wrapText="1"/>
    </xf>
    <xf numFmtId="0" fontId="0" fillId="0" borderId="0" xfId="0" applyFill="1" applyBorder="1" applyAlignment="1">
      <alignment horizontal="right" vertical="top" wrapText="1"/>
    </xf>
    <xf numFmtId="0" fontId="11" fillId="0" borderId="18" xfId="0" applyNumberFormat="1" applyFont="1" applyBorder="1" applyAlignment="1" applyProtection="1">
      <alignment horizontal="left" vertical="center" wrapText="1"/>
      <protection/>
    </xf>
    <xf numFmtId="0" fontId="0" fillId="0" borderId="21" xfId="0" applyBorder="1" applyAlignment="1">
      <alignment vertical="center"/>
    </xf>
    <xf numFmtId="168" fontId="11" fillId="0" borderId="0" xfId="0" applyNumberFormat="1" applyFont="1" applyBorder="1" applyAlignment="1">
      <alignment horizontal="right" vertical="top" wrapText="1"/>
    </xf>
    <xf numFmtId="0" fontId="0" fillId="0" borderId="0" xfId="0" applyFont="1" applyAlignment="1">
      <alignment wrapText="1"/>
    </xf>
    <xf numFmtId="0" fontId="11" fillId="0" borderId="0" xfId="0" applyFont="1" applyFill="1" applyBorder="1" applyAlignment="1">
      <alignment horizontal="right" vertical="top" wrapText="1"/>
    </xf>
    <xf numFmtId="0" fontId="11" fillId="0" borderId="0" xfId="0" applyFont="1" applyAlignment="1">
      <alignment vertical="top" wrapText="1"/>
    </xf>
    <xf numFmtId="0" fontId="0" fillId="0" borderId="0" xfId="0" applyBorder="1" applyAlignment="1">
      <alignment horizontal="right"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14" fillId="0" borderId="0" xfId="0" applyFont="1" applyFill="1" applyBorder="1" applyAlignment="1">
      <alignment horizontal="right" vertical="top" wrapText="1"/>
    </xf>
    <xf numFmtId="0" fontId="7" fillId="0" borderId="0" xfId="0" applyFont="1" applyFill="1" applyBorder="1" applyAlignment="1">
      <alignment horizontal="right"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49" fontId="11" fillId="0" borderId="18" xfId="0" applyNumberFormat="1" applyFont="1" applyBorder="1" applyAlignment="1" applyProtection="1">
      <alignment horizontal="left" vertical="top" wrapText="1"/>
      <protection/>
    </xf>
    <xf numFmtId="49" fontId="11" fillId="0" borderId="22" xfId="0" applyNumberFormat="1"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2" xfId="0" applyBorder="1" applyAlignment="1">
      <alignment horizontal="left" vertical="top" wrapText="1"/>
    </xf>
    <xf numFmtId="0" fontId="11" fillId="0" borderId="0" xfId="0" applyFont="1" applyFill="1" applyBorder="1" applyAlignment="1">
      <alignment horizontal="center" vertical="center" wrapText="1"/>
    </xf>
    <xf numFmtId="0" fontId="0" fillId="0" borderId="0" xfId="0" applyFont="1" applyAlignment="1">
      <alignment/>
    </xf>
    <xf numFmtId="0" fontId="11" fillId="0" borderId="18"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168" fontId="14" fillId="0" borderId="0" xfId="0" applyNumberFormat="1" applyFont="1" applyBorder="1" applyAlignment="1">
      <alignment horizontal="right" vertical="top" wrapText="1"/>
    </xf>
    <xf numFmtId="0" fontId="1" fillId="0" borderId="0" xfId="0" applyFont="1" applyAlignment="1">
      <alignment wrapText="1"/>
    </xf>
    <xf numFmtId="0" fontId="11" fillId="0" borderId="18" xfId="0" applyFont="1" applyFill="1" applyBorder="1" applyAlignment="1">
      <alignment vertical="top" wrapText="1"/>
    </xf>
    <xf numFmtId="0" fontId="0" fillId="0" borderId="21" xfId="0" applyBorder="1" applyAlignment="1">
      <alignment vertical="top" wrapText="1"/>
    </xf>
    <xf numFmtId="0" fontId="11" fillId="0" borderId="18" xfId="0" applyFont="1" applyBorder="1" applyAlignment="1">
      <alignment vertical="top" wrapText="1"/>
    </xf>
    <xf numFmtId="0" fontId="11" fillId="0" borderId="21" xfId="0" applyFont="1" applyBorder="1" applyAlignment="1">
      <alignment vertical="top" wrapText="1"/>
    </xf>
    <xf numFmtId="0" fontId="15" fillId="0" borderId="18" xfId="0" applyNumberFormat="1" applyFont="1" applyFill="1" applyBorder="1" applyAlignment="1">
      <alignment vertical="top" wrapText="1"/>
    </xf>
    <xf numFmtId="0" fontId="0" fillId="0" borderId="21" xfId="0" applyFont="1" applyBorder="1" applyAlignment="1">
      <alignment vertical="top" wrapText="1"/>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исп.01.10"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Followed Hyperlink" xfId="73"/>
    <cellStyle name="Плохой" xfId="74"/>
    <cellStyle name="Пояснение" xfId="75"/>
    <cellStyle name="Примечание" xfId="76"/>
    <cellStyle name="Percent" xfId="77"/>
    <cellStyle name="Свойства элементов измерения" xfId="78"/>
    <cellStyle name="Свойства элементов измерения [печать]" xfId="79"/>
    <cellStyle name="Связанная ячейка" xfId="80"/>
    <cellStyle name="Текст предупреждения" xfId="81"/>
    <cellStyle name="Comma" xfId="82"/>
    <cellStyle name="Comma [0]" xfId="83"/>
    <cellStyle name="Хороший" xfId="84"/>
    <cellStyle name="Элементы осей" xfId="85"/>
    <cellStyle name="Элементы осей [печать]"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A1:K589"/>
  <sheetViews>
    <sheetView view="pageBreakPreview" zoomScale="150" zoomScaleSheetLayoutView="150" zoomScalePageLayoutView="0" workbookViewId="0" topLeftCell="A1">
      <selection activeCell="A1" sqref="A1:G350"/>
    </sheetView>
  </sheetViews>
  <sheetFormatPr defaultColWidth="9.00390625" defaultRowHeight="12.75"/>
  <cols>
    <col min="1" max="1" width="4.375" style="0" customWidth="1"/>
    <col min="2" max="2" width="6.00390625" style="75" customWidth="1"/>
    <col min="3" max="3" width="63.50390625" style="75" customWidth="1"/>
    <col min="4" max="4" width="27.50390625" style="77" customWidth="1"/>
    <col min="5" max="5" width="15.50390625" style="78" customWidth="1"/>
    <col min="6" max="6" width="15.00390625" style="80" customWidth="1"/>
    <col min="7" max="7" width="11.50390625" style="81" customWidth="1"/>
    <col min="8" max="8" width="0.5" style="0" customWidth="1"/>
  </cols>
  <sheetData>
    <row r="1" spans="5:8" ht="24.75" customHeight="1">
      <c r="E1" s="2"/>
      <c r="F1" s="246" t="s">
        <v>84</v>
      </c>
      <c r="G1" s="247"/>
      <c r="H1" s="140"/>
    </row>
    <row r="2" spans="5:8" ht="61.5" customHeight="1">
      <c r="E2" s="248" t="s">
        <v>374</v>
      </c>
      <c r="F2" s="249"/>
      <c r="G2" s="249"/>
      <c r="H2" s="140"/>
    </row>
    <row r="3" spans="6:8" ht="12.75" customHeight="1">
      <c r="F3" s="250"/>
      <c r="G3" s="250"/>
      <c r="H3" s="140"/>
    </row>
    <row r="4" spans="7:8" ht="12.75">
      <c r="G4" s="80"/>
      <c r="H4" s="140"/>
    </row>
    <row r="5" spans="7:8" ht="15" customHeight="1">
      <c r="G5" s="80"/>
      <c r="H5" s="140"/>
    </row>
    <row r="6" spans="3:8" ht="30.75" customHeight="1">
      <c r="C6" s="251" t="s">
        <v>375</v>
      </c>
      <c r="D6" s="252"/>
      <c r="E6" s="252"/>
      <c r="F6" s="252"/>
      <c r="G6" s="252"/>
      <c r="H6" s="140"/>
    </row>
    <row r="7" spans="7:8" ht="12.75">
      <c r="G7" s="80"/>
      <c r="H7" s="140"/>
    </row>
    <row r="8" spans="2:7" ht="77.25" customHeight="1">
      <c r="B8" s="82"/>
      <c r="C8" s="207" t="s">
        <v>48</v>
      </c>
      <c r="D8" s="208" t="s">
        <v>49</v>
      </c>
      <c r="E8" s="208" t="s">
        <v>376</v>
      </c>
      <c r="F8" s="207" t="s">
        <v>377</v>
      </c>
      <c r="G8" s="207" t="s">
        <v>50</v>
      </c>
    </row>
    <row r="9" spans="2:7" ht="51.75" customHeight="1">
      <c r="B9" s="82"/>
      <c r="C9" s="23" t="s">
        <v>165</v>
      </c>
      <c r="D9" s="23" t="s">
        <v>458</v>
      </c>
      <c r="E9" s="102">
        <v>432325.9</v>
      </c>
      <c r="F9" s="102">
        <v>85041.8</v>
      </c>
      <c r="G9" s="212">
        <f>F9/E9*100</f>
        <v>19.6707622652263</v>
      </c>
    </row>
    <row r="10" spans="2:7" ht="49.5" customHeight="1">
      <c r="B10" s="82"/>
      <c r="C10" s="23" t="s">
        <v>51</v>
      </c>
      <c r="D10" s="23" t="s">
        <v>160</v>
      </c>
      <c r="E10" s="102">
        <v>1439616.7</v>
      </c>
      <c r="F10" s="102">
        <v>311719.9</v>
      </c>
      <c r="G10" s="212">
        <f>F10/E10*100</f>
        <v>21.652978879725417</v>
      </c>
    </row>
    <row r="11" spans="2:7" ht="30.75" customHeight="1">
      <c r="B11" s="82"/>
      <c r="C11" s="213" t="s">
        <v>355</v>
      </c>
      <c r="D11" s="213"/>
      <c r="E11" s="102">
        <f>SUM(E9:E10)</f>
        <v>1871942.6</v>
      </c>
      <c r="F11" s="102">
        <f>SUM(F9:F10)</f>
        <v>396761.7</v>
      </c>
      <c r="G11" s="212">
        <f>F11/E11*100</f>
        <v>21.195185151510522</v>
      </c>
    </row>
    <row r="12" spans="7:9" ht="12.75">
      <c r="G12" s="80"/>
      <c r="H12" s="140"/>
      <c r="I12" s="140"/>
    </row>
    <row r="13" spans="7:9" ht="12.75">
      <c r="G13" s="80"/>
      <c r="H13" s="140"/>
      <c r="I13" s="140"/>
    </row>
    <row r="14" spans="3:9" ht="13.5">
      <c r="C14" s="25"/>
      <c r="G14" s="80"/>
      <c r="H14" s="140"/>
      <c r="I14" s="140"/>
    </row>
    <row r="15" spans="7:9" ht="12.75">
      <c r="G15" s="80"/>
      <c r="H15" s="140"/>
      <c r="I15" s="140"/>
    </row>
    <row r="16" spans="3:9" ht="15" customHeight="1">
      <c r="C16" s="204" t="s">
        <v>496</v>
      </c>
      <c r="F16" s="192" t="s">
        <v>497</v>
      </c>
      <c r="G16" s="80"/>
      <c r="H16" s="140"/>
      <c r="I16" s="140"/>
    </row>
    <row r="17" spans="7:9" ht="12.75">
      <c r="G17" s="80"/>
      <c r="H17" s="140"/>
      <c r="I17" s="140"/>
    </row>
    <row r="18" spans="7:9" ht="12.75">
      <c r="G18" s="80"/>
      <c r="H18" s="140"/>
      <c r="I18" s="140"/>
    </row>
    <row r="19" spans="7:9" ht="15.75" customHeight="1">
      <c r="G19" s="80"/>
      <c r="H19" s="140"/>
      <c r="I19" s="140"/>
    </row>
    <row r="20" spans="7:9" ht="12.75">
      <c r="G20" s="80"/>
      <c r="H20" s="140"/>
      <c r="I20" s="140"/>
    </row>
    <row r="21" spans="7:9" ht="12.75">
      <c r="G21" s="80"/>
      <c r="H21" s="140"/>
      <c r="I21" s="140"/>
    </row>
    <row r="22" spans="7:9" ht="12.75">
      <c r="G22" s="80"/>
      <c r="H22" s="140"/>
      <c r="I22" s="140"/>
    </row>
    <row r="23" spans="7:9" ht="12.75">
      <c r="G23" s="80"/>
      <c r="H23" s="140"/>
      <c r="I23" s="140"/>
    </row>
    <row r="24" spans="7:9" ht="12.75">
      <c r="G24" s="80"/>
      <c r="H24" s="140"/>
      <c r="I24" s="140"/>
    </row>
    <row r="25" spans="7:9" ht="125.25" customHeight="1">
      <c r="G25" s="80"/>
      <c r="H25" s="140"/>
      <c r="I25" s="140"/>
    </row>
    <row r="26" spans="7:9" ht="12.75" customHeight="1">
      <c r="G26" s="80"/>
      <c r="H26" s="140"/>
      <c r="I26" s="140"/>
    </row>
    <row r="27" spans="7:9" ht="12.75">
      <c r="G27" s="80"/>
      <c r="H27" s="140"/>
      <c r="I27" s="140"/>
    </row>
    <row r="28" spans="7:9" ht="10.5" customHeight="1">
      <c r="G28" s="80"/>
      <c r="H28" s="140"/>
      <c r="I28" s="140"/>
    </row>
    <row r="29" spans="7:9" ht="13.5" customHeight="1">
      <c r="G29" s="80"/>
      <c r="H29" s="140"/>
      <c r="I29" s="140"/>
    </row>
    <row r="30" spans="7:9" ht="14.25" customHeight="1">
      <c r="G30" s="80"/>
      <c r="H30" s="140"/>
      <c r="I30" s="140"/>
    </row>
    <row r="31" spans="7:9" ht="12.75">
      <c r="G31" s="80"/>
      <c r="H31" s="140"/>
      <c r="I31" s="140"/>
    </row>
    <row r="32" spans="7:9" ht="44.25" customHeight="1">
      <c r="G32" s="80"/>
      <c r="H32" s="140"/>
      <c r="I32" s="140"/>
    </row>
    <row r="33" spans="7:9" ht="13.5" customHeight="1">
      <c r="G33" s="80"/>
      <c r="H33" s="140"/>
      <c r="I33" s="140"/>
    </row>
    <row r="34" spans="7:9" ht="189" customHeight="1">
      <c r="G34" s="80"/>
      <c r="H34" s="140"/>
      <c r="I34" s="140"/>
    </row>
    <row r="35" spans="7:9" ht="96.75" customHeight="1">
      <c r="G35" s="80"/>
      <c r="H35" s="140"/>
      <c r="I35" s="140"/>
    </row>
    <row r="36" spans="7:9" ht="42.75" customHeight="1">
      <c r="G36" s="80"/>
      <c r="H36" s="140"/>
      <c r="I36" s="140"/>
    </row>
    <row r="37" spans="3:8" ht="23.25" customHeight="1">
      <c r="C37" s="83"/>
      <c r="E37" s="2"/>
      <c r="F37" s="246" t="s">
        <v>438</v>
      </c>
      <c r="G37" s="247"/>
      <c r="H37" s="140"/>
    </row>
    <row r="38" spans="3:8" ht="47.25" customHeight="1">
      <c r="C38" s="254"/>
      <c r="D38" s="254"/>
      <c r="E38" s="248" t="s">
        <v>378</v>
      </c>
      <c r="F38" s="249"/>
      <c r="G38" s="249"/>
      <c r="H38" s="140"/>
    </row>
    <row r="39" spans="3:7" ht="15.75" customHeight="1" hidden="1">
      <c r="C39" s="83"/>
      <c r="D39" s="37"/>
      <c r="E39" s="84"/>
      <c r="F39" s="85"/>
      <c r="G39" s="86"/>
    </row>
    <row r="40" spans="3:7" ht="24.75" customHeight="1" hidden="1">
      <c r="C40" s="83"/>
      <c r="D40" s="37"/>
      <c r="E40" s="84"/>
      <c r="F40" s="85"/>
      <c r="G40" s="86"/>
    </row>
    <row r="41" spans="1:7" ht="34.5" customHeight="1">
      <c r="A41" s="261" t="s">
        <v>379</v>
      </c>
      <c r="B41" s="262"/>
      <c r="C41" s="262"/>
      <c r="D41" s="262"/>
      <c r="E41" s="262"/>
      <c r="F41" s="262"/>
      <c r="G41" s="262"/>
    </row>
    <row r="42" spans="3:8" ht="15" customHeight="1">
      <c r="C42" s="87"/>
      <c r="D42" s="88"/>
      <c r="E42" s="89"/>
      <c r="F42" s="90"/>
      <c r="G42" s="90"/>
      <c r="H42" s="140"/>
    </row>
    <row r="43" spans="3:7" ht="21.75" customHeight="1" hidden="1">
      <c r="C43" s="6"/>
      <c r="D43" s="38"/>
      <c r="E43" s="91"/>
      <c r="F43" s="6"/>
      <c r="G43" s="92"/>
    </row>
    <row r="44" spans="3:7" ht="4.5" customHeight="1" hidden="1">
      <c r="C44" s="83"/>
      <c r="D44" s="36"/>
      <c r="E44" s="89"/>
      <c r="F44" s="83"/>
      <c r="G44" s="93"/>
    </row>
    <row r="45" spans="2:7" ht="48" customHeight="1">
      <c r="B45" s="82"/>
      <c r="C45" s="255" t="s">
        <v>456</v>
      </c>
      <c r="D45" s="263" t="s">
        <v>457</v>
      </c>
      <c r="E45" s="208" t="s">
        <v>380</v>
      </c>
      <c r="F45" s="207" t="s">
        <v>381</v>
      </c>
      <c r="G45" s="206" t="s">
        <v>50</v>
      </c>
    </row>
    <row r="46" spans="2:7" ht="14.25" customHeight="1" hidden="1">
      <c r="B46" s="82"/>
      <c r="C46" s="256"/>
      <c r="D46" s="264"/>
      <c r="E46" s="95"/>
      <c r="F46" s="94"/>
      <c r="G46" s="94"/>
    </row>
    <row r="47" spans="2:7" ht="18" customHeight="1">
      <c r="B47" s="82"/>
      <c r="C47" s="47">
        <v>1</v>
      </c>
      <c r="D47" s="39">
        <v>2</v>
      </c>
      <c r="E47" s="96">
        <v>3</v>
      </c>
      <c r="F47" s="97">
        <v>5</v>
      </c>
      <c r="G47" s="97">
        <v>6</v>
      </c>
    </row>
    <row r="48" spans="2:7" ht="21.75" customHeight="1">
      <c r="B48" s="98"/>
      <c r="C48" s="210" t="s">
        <v>166</v>
      </c>
      <c r="D48" s="40"/>
      <c r="E48" s="99">
        <f>E49+E160</f>
        <v>1871942.6</v>
      </c>
      <c r="F48" s="99">
        <f>F49+F160</f>
        <v>396761.69999999995</v>
      </c>
      <c r="G48" s="99">
        <f aca="true" t="shared" si="0" ref="G48:G87">F48/E48*100</f>
        <v>21.19518515151052</v>
      </c>
    </row>
    <row r="49" spans="2:7" ht="22.5" customHeight="1">
      <c r="B49" s="100" t="s">
        <v>126</v>
      </c>
      <c r="C49" s="209" t="s">
        <v>165</v>
      </c>
      <c r="D49" s="11"/>
      <c r="E49" s="101">
        <f>E50+E98</f>
        <v>432325.9</v>
      </c>
      <c r="F49" s="101">
        <f>F50+F98</f>
        <v>85041.8</v>
      </c>
      <c r="G49" s="101">
        <f t="shared" si="0"/>
        <v>19.6707622652263</v>
      </c>
    </row>
    <row r="50" spans="2:7" ht="21.75" customHeight="1">
      <c r="B50" s="100" t="s">
        <v>127</v>
      </c>
      <c r="C50" s="209" t="s">
        <v>459</v>
      </c>
      <c r="D50" s="11"/>
      <c r="E50" s="101">
        <f>E51+E57+E63+E67+E75+E80</f>
        <v>379046.2</v>
      </c>
      <c r="F50" s="101">
        <f>F51+F57+F63+F67+F75+F80</f>
        <v>74144</v>
      </c>
      <c r="G50" s="101">
        <f t="shared" si="0"/>
        <v>19.560676244742726</v>
      </c>
    </row>
    <row r="51" spans="2:7" ht="15.75" customHeight="1">
      <c r="B51" s="82" t="s">
        <v>128</v>
      </c>
      <c r="C51" s="181" t="s">
        <v>460</v>
      </c>
      <c r="D51" s="41" t="s">
        <v>461</v>
      </c>
      <c r="E51" s="102">
        <f>E52</f>
        <v>242765.2</v>
      </c>
      <c r="F51" s="102">
        <f>F52</f>
        <v>51406.1</v>
      </c>
      <c r="G51" s="102">
        <f t="shared" si="0"/>
        <v>21.175234341660172</v>
      </c>
    </row>
    <row r="52" spans="2:7" ht="13.5" customHeight="1">
      <c r="B52" s="82"/>
      <c r="C52" s="13" t="s">
        <v>462</v>
      </c>
      <c r="D52" s="41" t="s">
        <v>463</v>
      </c>
      <c r="E52" s="102">
        <f>E53+E54+E55+E56</f>
        <v>242765.2</v>
      </c>
      <c r="F52" s="102">
        <f>F53+F54+F55+F56</f>
        <v>51406.1</v>
      </c>
      <c r="G52" s="102">
        <f t="shared" si="0"/>
        <v>21.175234341660172</v>
      </c>
    </row>
    <row r="53" spans="2:7" ht="57.75" customHeight="1">
      <c r="B53" s="82"/>
      <c r="C53" s="29" t="s">
        <v>390</v>
      </c>
      <c r="D53" s="34" t="s">
        <v>485</v>
      </c>
      <c r="E53" s="76">
        <v>238015.2</v>
      </c>
      <c r="F53" s="76">
        <v>50929.6</v>
      </c>
      <c r="G53" s="76">
        <f t="shared" si="0"/>
        <v>21.397625025628614</v>
      </c>
    </row>
    <row r="54" spans="2:7" ht="53.25" customHeight="1">
      <c r="B54" s="82"/>
      <c r="C54" s="29" t="s">
        <v>62</v>
      </c>
      <c r="D54" s="34" t="s">
        <v>464</v>
      </c>
      <c r="E54" s="76">
        <v>1050</v>
      </c>
      <c r="F54" s="76">
        <v>71.1</v>
      </c>
      <c r="G54" s="76">
        <f t="shared" si="0"/>
        <v>6.771428571428571</v>
      </c>
    </row>
    <row r="55" spans="2:7" ht="40.5" customHeight="1">
      <c r="B55" s="82"/>
      <c r="C55" s="29" t="s">
        <v>419</v>
      </c>
      <c r="D55" s="34" t="s">
        <v>465</v>
      </c>
      <c r="E55" s="76">
        <v>2100</v>
      </c>
      <c r="F55" s="76">
        <v>120.5</v>
      </c>
      <c r="G55" s="76">
        <f t="shared" si="0"/>
        <v>5.738095238095238</v>
      </c>
    </row>
    <row r="56" spans="2:7" ht="60" customHeight="1">
      <c r="B56" s="82"/>
      <c r="C56" s="29" t="s">
        <v>55</v>
      </c>
      <c r="D56" s="34" t="s">
        <v>466</v>
      </c>
      <c r="E56" s="76">
        <v>1600</v>
      </c>
      <c r="F56" s="76">
        <v>284.9</v>
      </c>
      <c r="G56" s="76">
        <f t="shared" si="0"/>
        <v>17.80625</v>
      </c>
    </row>
    <row r="57" spans="2:7" ht="26.25" customHeight="1">
      <c r="B57" s="82" t="s">
        <v>129</v>
      </c>
      <c r="C57" s="50" t="s">
        <v>420</v>
      </c>
      <c r="D57" s="43" t="s">
        <v>425</v>
      </c>
      <c r="E57" s="152">
        <f>E58</f>
        <v>8483</v>
      </c>
      <c r="F57" s="152">
        <f>F58</f>
        <v>2290.4</v>
      </c>
      <c r="G57" s="153">
        <f t="shared" si="0"/>
        <v>26.999882117175527</v>
      </c>
    </row>
    <row r="58" spans="2:7" ht="22.5" customHeight="1">
      <c r="B58" s="82"/>
      <c r="C58" s="50" t="s">
        <v>467</v>
      </c>
      <c r="D58" s="43" t="s">
        <v>468</v>
      </c>
      <c r="E58" s="152">
        <f>SUM(E59:E62)</f>
        <v>8483</v>
      </c>
      <c r="F58" s="152">
        <f>SUM(F59:F62)</f>
        <v>2290.4</v>
      </c>
      <c r="G58" s="153">
        <f t="shared" si="0"/>
        <v>26.999882117175527</v>
      </c>
    </row>
    <row r="59" spans="2:7" ht="29.25" customHeight="1">
      <c r="B59" s="82"/>
      <c r="C59" s="151" t="s">
        <v>421</v>
      </c>
      <c r="D59" s="35" t="s">
        <v>426</v>
      </c>
      <c r="E59" s="104">
        <v>3784</v>
      </c>
      <c r="F59" s="104">
        <v>1006.2</v>
      </c>
      <c r="G59" s="156">
        <f t="shared" si="0"/>
        <v>26.590909090909093</v>
      </c>
    </row>
    <row r="60" spans="2:7" ht="38.25" customHeight="1">
      <c r="B60" s="82"/>
      <c r="C60" s="151" t="s">
        <v>422</v>
      </c>
      <c r="D60" s="35" t="s">
        <v>427</v>
      </c>
      <c r="E60" s="104">
        <v>24</v>
      </c>
      <c r="F60" s="104">
        <v>7</v>
      </c>
      <c r="G60" s="156">
        <f t="shared" si="0"/>
        <v>29.166666666666668</v>
      </c>
    </row>
    <row r="61" spans="2:7" ht="45" customHeight="1">
      <c r="B61" s="82"/>
      <c r="C61" s="151" t="s">
        <v>423</v>
      </c>
      <c r="D61" s="35" t="s">
        <v>428</v>
      </c>
      <c r="E61" s="104">
        <v>5460</v>
      </c>
      <c r="F61" s="104">
        <v>1475.2</v>
      </c>
      <c r="G61" s="156">
        <f t="shared" si="0"/>
        <v>27.018315018315022</v>
      </c>
    </row>
    <row r="62" spans="2:7" ht="39.75" customHeight="1">
      <c r="B62" s="82"/>
      <c r="C62" s="151" t="s">
        <v>424</v>
      </c>
      <c r="D62" s="35" t="s">
        <v>429</v>
      </c>
      <c r="E62" s="104">
        <v>-785</v>
      </c>
      <c r="F62" s="104">
        <v>-198</v>
      </c>
      <c r="G62" s="156">
        <f t="shared" si="0"/>
        <v>25.222929936305732</v>
      </c>
    </row>
    <row r="63" spans="2:7" ht="14.25" customHeight="1">
      <c r="B63" s="82" t="s">
        <v>130</v>
      </c>
      <c r="C63" s="12" t="s">
        <v>471</v>
      </c>
      <c r="D63" s="44" t="s">
        <v>472</v>
      </c>
      <c r="E63" s="102">
        <f>E64+E65+E66</f>
        <v>36672</v>
      </c>
      <c r="F63" s="102">
        <f>F64+F65+F66</f>
        <v>10101.900000000001</v>
      </c>
      <c r="G63" s="102">
        <f t="shared" si="0"/>
        <v>27.546629581151837</v>
      </c>
    </row>
    <row r="64" spans="2:7" ht="15.75" customHeight="1">
      <c r="B64" s="82"/>
      <c r="C64" s="180" t="s">
        <v>473</v>
      </c>
      <c r="D64" s="34" t="s">
        <v>474</v>
      </c>
      <c r="E64" s="104">
        <v>35641</v>
      </c>
      <c r="F64" s="156">
        <v>10073.1</v>
      </c>
      <c r="G64" s="76">
        <f t="shared" si="0"/>
        <v>28.262675009118716</v>
      </c>
    </row>
    <row r="65" spans="2:7" ht="12.75" customHeight="1">
      <c r="B65" s="82"/>
      <c r="C65" s="180" t="s">
        <v>475</v>
      </c>
      <c r="D65" s="34" t="s">
        <v>476</v>
      </c>
      <c r="E65" s="104">
        <v>129</v>
      </c>
      <c r="F65" s="104">
        <v>5.6</v>
      </c>
      <c r="G65" s="76">
        <f t="shared" si="0"/>
        <v>4.341085271317829</v>
      </c>
    </row>
    <row r="66" spans="2:7" ht="25.5" customHeight="1">
      <c r="B66" s="82"/>
      <c r="C66" s="180" t="s">
        <v>412</v>
      </c>
      <c r="D66" s="34" t="s">
        <v>413</v>
      </c>
      <c r="E66" s="104">
        <v>902</v>
      </c>
      <c r="F66" s="76">
        <v>23.2</v>
      </c>
      <c r="G66" s="76">
        <f t="shared" si="0"/>
        <v>2.572062084257206</v>
      </c>
    </row>
    <row r="67" spans="2:7" ht="13.5" customHeight="1">
      <c r="B67" s="82" t="s">
        <v>131</v>
      </c>
      <c r="C67" s="181" t="s">
        <v>477</v>
      </c>
      <c r="D67" s="44" t="s">
        <v>478</v>
      </c>
      <c r="E67" s="102">
        <f>E68+E70</f>
        <v>82351</v>
      </c>
      <c r="F67" s="102">
        <f>F68+F70</f>
        <v>8306.699999999999</v>
      </c>
      <c r="G67" s="102">
        <f t="shared" si="0"/>
        <v>10.08694490655851</v>
      </c>
    </row>
    <row r="68" spans="2:7" s="2" customFormat="1" ht="14.25" customHeight="1">
      <c r="B68" s="103"/>
      <c r="C68" s="175" t="s">
        <v>479</v>
      </c>
      <c r="D68" s="34" t="s">
        <v>480</v>
      </c>
      <c r="E68" s="76">
        <f>E69</f>
        <v>41270</v>
      </c>
      <c r="F68" s="76">
        <f>F69</f>
        <v>2279.9</v>
      </c>
      <c r="G68" s="76">
        <f t="shared" si="0"/>
        <v>5.524351829416041</v>
      </c>
    </row>
    <row r="69" spans="2:7" ht="25.5" customHeight="1">
      <c r="B69" s="82"/>
      <c r="C69" s="175" t="s">
        <v>481</v>
      </c>
      <c r="D69" s="34" t="s">
        <v>482</v>
      </c>
      <c r="E69" s="104">
        <v>41270</v>
      </c>
      <c r="F69" s="104">
        <v>2279.9</v>
      </c>
      <c r="G69" s="76">
        <f t="shared" si="0"/>
        <v>5.524351829416041</v>
      </c>
    </row>
    <row r="70" spans="2:7" ht="12" customHeight="1">
      <c r="B70" s="82"/>
      <c r="C70" s="175" t="s">
        <v>483</v>
      </c>
      <c r="D70" s="34" t="s">
        <v>484</v>
      </c>
      <c r="E70" s="76">
        <f>E72+E73</f>
        <v>41081</v>
      </c>
      <c r="F70" s="76">
        <f>F72+F73</f>
        <v>6026.799999999999</v>
      </c>
      <c r="G70" s="76">
        <f t="shared" si="0"/>
        <v>14.670528954991358</v>
      </c>
    </row>
    <row r="71" spans="2:7" ht="14.25" customHeight="1">
      <c r="B71" s="82"/>
      <c r="C71" s="175" t="s">
        <v>360</v>
      </c>
      <c r="D71" s="34" t="s">
        <v>359</v>
      </c>
      <c r="E71" s="76">
        <f>E72</f>
        <v>18102</v>
      </c>
      <c r="F71" s="76">
        <f>F72</f>
        <v>4872.4</v>
      </c>
      <c r="G71" s="76">
        <f t="shared" si="0"/>
        <v>26.91636283283615</v>
      </c>
    </row>
    <row r="72" spans="2:7" ht="28.5" customHeight="1">
      <c r="B72" s="82"/>
      <c r="C72" s="151" t="s">
        <v>362</v>
      </c>
      <c r="D72" s="34" t="s">
        <v>361</v>
      </c>
      <c r="E72" s="104">
        <v>18102</v>
      </c>
      <c r="F72" s="104">
        <v>4872.4</v>
      </c>
      <c r="G72" s="76">
        <f t="shared" si="0"/>
        <v>26.91636283283615</v>
      </c>
    </row>
    <row r="73" spans="2:7" ht="16.5" customHeight="1">
      <c r="B73" s="82"/>
      <c r="C73" s="151" t="s">
        <v>364</v>
      </c>
      <c r="D73" s="34" t="s">
        <v>363</v>
      </c>
      <c r="E73" s="104">
        <f>E74</f>
        <v>22979</v>
      </c>
      <c r="F73" s="104">
        <f>F74</f>
        <v>1154.4</v>
      </c>
      <c r="G73" s="76">
        <f t="shared" si="0"/>
        <v>5.023717307106488</v>
      </c>
    </row>
    <row r="74" spans="2:7" ht="27" customHeight="1">
      <c r="B74" s="82"/>
      <c r="C74" s="151" t="s">
        <v>366</v>
      </c>
      <c r="D74" s="34" t="s">
        <v>365</v>
      </c>
      <c r="E74" s="104">
        <v>22979</v>
      </c>
      <c r="F74" s="104">
        <v>1154.4</v>
      </c>
      <c r="G74" s="76">
        <f t="shared" si="0"/>
        <v>5.023717307106488</v>
      </c>
    </row>
    <row r="75" spans="2:7" ht="13.5" customHeight="1">
      <c r="B75" s="82" t="s">
        <v>132</v>
      </c>
      <c r="C75" s="12" t="s">
        <v>330</v>
      </c>
      <c r="D75" s="44" t="s">
        <v>331</v>
      </c>
      <c r="E75" s="102">
        <f>E76+E78</f>
        <v>8775</v>
      </c>
      <c r="F75" s="102">
        <f>F76+F78</f>
        <v>2038.9</v>
      </c>
      <c r="G75" s="102">
        <f t="shared" si="0"/>
        <v>23.235327635327636</v>
      </c>
    </row>
    <row r="76" spans="2:7" ht="23.25" customHeight="1">
      <c r="B76" s="82"/>
      <c r="C76" s="175" t="s">
        <v>332</v>
      </c>
      <c r="D76" s="34" t="s">
        <v>333</v>
      </c>
      <c r="E76" s="76">
        <f>E77</f>
        <v>8675</v>
      </c>
      <c r="F76" s="76">
        <f>F77</f>
        <v>2028.9</v>
      </c>
      <c r="G76" s="76">
        <f t="shared" si="0"/>
        <v>23.387896253602307</v>
      </c>
    </row>
    <row r="77" spans="2:7" ht="50.25" customHeight="1">
      <c r="B77" s="82"/>
      <c r="C77" s="175" t="s">
        <v>334</v>
      </c>
      <c r="D77" s="34" t="s">
        <v>335</v>
      </c>
      <c r="E77" s="104">
        <v>8675</v>
      </c>
      <c r="F77" s="104">
        <v>2028.9</v>
      </c>
      <c r="G77" s="76">
        <f t="shared" si="0"/>
        <v>23.387896253602307</v>
      </c>
    </row>
    <row r="78" spans="2:7" ht="27" customHeight="1">
      <c r="B78" s="82"/>
      <c r="C78" s="182" t="s">
        <v>336</v>
      </c>
      <c r="D78" s="34" t="s">
        <v>494</v>
      </c>
      <c r="E78" s="76">
        <f>E79</f>
        <v>100</v>
      </c>
      <c r="F78" s="76">
        <v>10</v>
      </c>
      <c r="G78" s="76">
        <f t="shared" si="0"/>
        <v>10</v>
      </c>
    </row>
    <row r="79" spans="2:7" ht="28.5" customHeight="1">
      <c r="B79" s="82"/>
      <c r="C79" s="183" t="s">
        <v>13</v>
      </c>
      <c r="D79" s="34" t="s">
        <v>14</v>
      </c>
      <c r="E79" s="104">
        <v>100</v>
      </c>
      <c r="F79" s="104">
        <v>15</v>
      </c>
      <c r="G79" s="76">
        <f t="shared" si="0"/>
        <v>15</v>
      </c>
    </row>
    <row r="80" spans="2:7" ht="22.5" customHeight="1">
      <c r="B80" s="82" t="s">
        <v>133</v>
      </c>
      <c r="C80" s="12" t="s">
        <v>15</v>
      </c>
      <c r="D80" s="44" t="s">
        <v>16</v>
      </c>
      <c r="E80" s="102">
        <f>E81+E82+E85+E89+E93+E97</f>
        <v>0</v>
      </c>
      <c r="F80" s="102">
        <f>F81+F82+F85+F89+F93+F97</f>
        <v>0</v>
      </c>
      <c r="G80" s="102">
        <v>0</v>
      </c>
    </row>
    <row r="81" spans="2:7" ht="26.25" customHeight="1" hidden="1">
      <c r="B81" s="82"/>
      <c r="C81" s="3" t="s">
        <v>17</v>
      </c>
      <c r="D81" s="34" t="s">
        <v>18</v>
      </c>
      <c r="E81" s="76"/>
      <c r="F81" s="76"/>
      <c r="G81" s="76">
        <v>0</v>
      </c>
    </row>
    <row r="82" spans="2:7" ht="0.75" customHeight="1" hidden="1">
      <c r="B82" s="82"/>
      <c r="C82" s="3" t="s">
        <v>19</v>
      </c>
      <c r="D82" s="34" t="s">
        <v>20</v>
      </c>
      <c r="E82" s="76">
        <f>E83</f>
        <v>0</v>
      </c>
      <c r="F82" s="76">
        <f>F83</f>
        <v>0</v>
      </c>
      <c r="G82" s="76">
        <v>0</v>
      </c>
    </row>
    <row r="83" spans="2:7" ht="15.75" customHeight="1" hidden="1">
      <c r="B83" s="82"/>
      <c r="C83" s="3" t="s">
        <v>21</v>
      </c>
      <c r="D83" s="34" t="s">
        <v>22</v>
      </c>
      <c r="E83" s="76">
        <f>E84</f>
        <v>0</v>
      </c>
      <c r="F83" s="76">
        <f>F84</f>
        <v>0</v>
      </c>
      <c r="G83" s="76" t="e">
        <f t="shared" si="0"/>
        <v>#DIV/0!</v>
      </c>
    </row>
    <row r="84" spans="2:7" ht="15" customHeight="1" hidden="1">
      <c r="B84" s="82"/>
      <c r="C84" s="3" t="s">
        <v>23</v>
      </c>
      <c r="D84" s="34" t="s">
        <v>24</v>
      </c>
      <c r="E84" s="76"/>
      <c r="F84" s="76">
        <v>0</v>
      </c>
      <c r="G84" s="76" t="e">
        <f t="shared" si="0"/>
        <v>#DIV/0!</v>
      </c>
    </row>
    <row r="85" spans="2:7" ht="12" customHeight="1" hidden="1">
      <c r="B85" s="82"/>
      <c r="C85" s="4" t="s">
        <v>119</v>
      </c>
      <c r="D85" s="34" t="s">
        <v>87</v>
      </c>
      <c r="E85" s="76">
        <f>E86+E87+E88</f>
        <v>0</v>
      </c>
      <c r="F85" s="76">
        <f>F86+F87+F88</f>
        <v>0</v>
      </c>
      <c r="G85" s="76">
        <v>0</v>
      </c>
    </row>
    <row r="86" spans="2:7" ht="13.5" customHeight="1" hidden="1">
      <c r="B86" s="82"/>
      <c r="C86" s="3" t="s">
        <v>25</v>
      </c>
      <c r="D86" s="34" t="s">
        <v>26</v>
      </c>
      <c r="E86" s="76"/>
      <c r="F86" s="76"/>
      <c r="G86" s="76">
        <v>0</v>
      </c>
    </row>
    <row r="87" spans="2:7" ht="16.5" customHeight="1" hidden="1">
      <c r="B87" s="82"/>
      <c r="C87" s="3" t="s">
        <v>27</v>
      </c>
      <c r="D87" s="34" t="s">
        <v>85</v>
      </c>
      <c r="E87" s="76"/>
      <c r="F87" s="76"/>
      <c r="G87" s="76" t="e">
        <f t="shared" si="0"/>
        <v>#DIV/0!</v>
      </c>
    </row>
    <row r="88" spans="2:7" ht="23.25" customHeight="1" hidden="1">
      <c r="B88" s="82"/>
      <c r="C88" s="4" t="s">
        <v>431</v>
      </c>
      <c r="D88" s="34" t="s">
        <v>86</v>
      </c>
      <c r="E88" s="76"/>
      <c r="F88" s="76"/>
      <c r="G88" s="76">
        <v>0</v>
      </c>
    </row>
    <row r="89" spans="2:7" ht="23.25" customHeight="1" hidden="1">
      <c r="B89" s="82"/>
      <c r="C89" s="3" t="s">
        <v>28</v>
      </c>
      <c r="D89" s="34" t="s">
        <v>29</v>
      </c>
      <c r="E89" s="76">
        <f>E90+E91</f>
        <v>0</v>
      </c>
      <c r="F89" s="76">
        <f>F90+F91</f>
        <v>0</v>
      </c>
      <c r="G89" s="76"/>
    </row>
    <row r="90" spans="2:7" ht="24" customHeight="1" hidden="1">
      <c r="B90" s="82"/>
      <c r="C90" s="3" t="s">
        <v>30</v>
      </c>
      <c r="D90" s="34" t="s">
        <v>31</v>
      </c>
      <c r="E90" s="76">
        <v>0</v>
      </c>
      <c r="F90" s="76">
        <v>0</v>
      </c>
      <c r="G90" s="76"/>
    </row>
    <row r="91" spans="2:7" ht="24.75" customHeight="1" hidden="1">
      <c r="B91" s="82"/>
      <c r="C91" s="3" t="s">
        <v>32</v>
      </c>
      <c r="D91" s="34" t="s">
        <v>33</v>
      </c>
      <c r="E91" s="76"/>
      <c r="F91" s="76"/>
      <c r="G91" s="76"/>
    </row>
    <row r="92" spans="2:7" ht="26.25" customHeight="1" hidden="1">
      <c r="B92" s="82"/>
      <c r="C92" s="3" t="s">
        <v>34</v>
      </c>
      <c r="D92" s="34" t="s">
        <v>35</v>
      </c>
      <c r="E92" s="76"/>
      <c r="F92" s="76"/>
      <c r="G92" s="76"/>
    </row>
    <row r="93" spans="2:7" ht="28.5" customHeight="1" hidden="1">
      <c r="B93" s="82"/>
      <c r="C93" s="3" t="s">
        <v>326</v>
      </c>
      <c r="D93" s="34" t="s">
        <v>327</v>
      </c>
      <c r="E93" s="76">
        <f>E94+E95+E96</f>
        <v>0</v>
      </c>
      <c r="F93" s="76">
        <f>F94+F95+F96</f>
        <v>0</v>
      </c>
      <c r="G93" s="76"/>
    </row>
    <row r="94" spans="2:7" ht="24.75" customHeight="1" hidden="1">
      <c r="B94" s="82"/>
      <c r="C94" s="3" t="s">
        <v>328</v>
      </c>
      <c r="D94" s="34" t="s">
        <v>329</v>
      </c>
      <c r="E94" s="76"/>
      <c r="F94" s="76"/>
      <c r="G94" s="76"/>
    </row>
    <row r="95" spans="2:7" ht="24" customHeight="1" hidden="1">
      <c r="B95" s="82"/>
      <c r="C95" s="3" t="s">
        <v>295</v>
      </c>
      <c r="D95" s="34" t="s">
        <v>296</v>
      </c>
      <c r="E95" s="76"/>
      <c r="F95" s="76"/>
      <c r="G95" s="76"/>
    </row>
    <row r="96" spans="2:7" ht="21" customHeight="1" hidden="1">
      <c r="B96" s="82"/>
      <c r="C96" s="3" t="s">
        <v>297</v>
      </c>
      <c r="D96" s="34" t="s">
        <v>298</v>
      </c>
      <c r="E96" s="76"/>
      <c r="F96" s="76"/>
      <c r="G96" s="76"/>
    </row>
    <row r="97" spans="2:7" ht="30.75" customHeight="1" hidden="1">
      <c r="B97" s="82"/>
      <c r="C97" s="3" t="s">
        <v>414</v>
      </c>
      <c r="D97" s="34" t="s">
        <v>415</v>
      </c>
      <c r="E97" s="76"/>
      <c r="F97" s="76"/>
      <c r="G97" s="76">
        <v>0</v>
      </c>
    </row>
    <row r="98" spans="2:7" ht="25.5" customHeight="1">
      <c r="B98" s="82" t="s">
        <v>134</v>
      </c>
      <c r="C98" s="14" t="s">
        <v>299</v>
      </c>
      <c r="D98" s="45"/>
      <c r="E98" s="101">
        <f>E99+E115+E117+E120+E135+E156</f>
        <v>53279.700000000004</v>
      </c>
      <c r="F98" s="101">
        <f>F99+F115+F117+F120+F135+F156</f>
        <v>10897.800000000001</v>
      </c>
      <c r="G98" s="101">
        <f aca="true" t="shared" si="1" ref="G98:G120">F98/E98*100</f>
        <v>20.453943997432418</v>
      </c>
    </row>
    <row r="99" spans="2:7" ht="37.5" customHeight="1">
      <c r="B99" s="82" t="s">
        <v>135</v>
      </c>
      <c r="C99" s="12" t="s">
        <v>300</v>
      </c>
      <c r="D99" s="44" t="s">
        <v>301</v>
      </c>
      <c r="E99" s="102">
        <f>E100+E109+E112</f>
        <v>37257.3</v>
      </c>
      <c r="F99" s="102">
        <f>F100+F109+F112</f>
        <v>5921.200000000001</v>
      </c>
      <c r="G99" s="102">
        <f t="shared" si="1"/>
        <v>15.892724378846562</v>
      </c>
    </row>
    <row r="100" spans="2:7" ht="55.5" customHeight="1">
      <c r="B100" s="82"/>
      <c r="C100" s="175" t="s">
        <v>82</v>
      </c>
      <c r="D100" s="34" t="s">
        <v>302</v>
      </c>
      <c r="E100" s="76">
        <f>E101+E105+E107</f>
        <v>32700</v>
      </c>
      <c r="F100" s="76">
        <f>F101+F105+F107</f>
        <v>4291.700000000001</v>
      </c>
      <c r="G100" s="76">
        <f t="shared" si="1"/>
        <v>13.124464831804284</v>
      </c>
    </row>
    <row r="101" spans="2:7" ht="51" customHeight="1">
      <c r="B101" s="82"/>
      <c r="C101" s="175" t="s">
        <v>303</v>
      </c>
      <c r="D101" s="34" t="s">
        <v>304</v>
      </c>
      <c r="E101" s="76">
        <f>E102</f>
        <v>28100</v>
      </c>
      <c r="F101" s="76">
        <f>F102</f>
        <v>3817.3</v>
      </c>
      <c r="G101" s="76">
        <f t="shared" si="1"/>
        <v>13.584697508896799</v>
      </c>
    </row>
    <row r="102" spans="2:7" ht="61.5" customHeight="1">
      <c r="B102" s="82"/>
      <c r="C102" s="154" t="s">
        <v>243</v>
      </c>
      <c r="D102" s="34" t="s">
        <v>120</v>
      </c>
      <c r="E102" s="104">
        <v>28100</v>
      </c>
      <c r="F102" s="104">
        <v>3817.3</v>
      </c>
      <c r="G102" s="76">
        <f t="shared" si="1"/>
        <v>13.584697508896799</v>
      </c>
    </row>
    <row r="103" spans="2:7" ht="1.5" customHeight="1" hidden="1">
      <c r="B103" s="82"/>
      <c r="C103" s="175" t="s">
        <v>305</v>
      </c>
      <c r="D103" s="34" t="s">
        <v>306</v>
      </c>
      <c r="E103" s="76"/>
      <c r="F103" s="76"/>
      <c r="G103" s="76" t="e">
        <f t="shared" si="1"/>
        <v>#DIV/0!</v>
      </c>
    </row>
    <row r="104" spans="2:7" ht="34.5" customHeight="1" hidden="1">
      <c r="B104" s="82"/>
      <c r="C104" s="175" t="s">
        <v>307</v>
      </c>
      <c r="D104" s="34" t="s">
        <v>308</v>
      </c>
      <c r="E104" s="76"/>
      <c r="F104" s="76"/>
      <c r="G104" s="76" t="e">
        <f t="shared" si="1"/>
        <v>#DIV/0!</v>
      </c>
    </row>
    <row r="105" spans="2:7" ht="56.25" customHeight="1">
      <c r="B105" s="82"/>
      <c r="C105" s="175" t="s">
        <v>391</v>
      </c>
      <c r="D105" s="34" t="s">
        <v>309</v>
      </c>
      <c r="E105" s="76">
        <f>E106</f>
        <v>2500</v>
      </c>
      <c r="F105" s="76">
        <f>F106</f>
        <v>22.8</v>
      </c>
      <c r="G105" s="76">
        <f t="shared" si="1"/>
        <v>0.9119999999999999</v>
      </c>
    </row>
    <row r="106" spans="2:7" ht="55.5" customHeight="1">
      <c r="B106" s="82"/>
      <c r="C106" s="154" t="s">
        <v>121</v>
      </c>
      <c r="D106" s="34" t="s">
        <v>310</v>
      </c>
      <c r="E106" s="104">
        <v>2500</v>
      </c>
      <c r="F106" s="104">
        <v>22.8</v>
      </c>
      <c r="G106" s="76">
        <f t="shared" si="1"/>
        <v>0.9119999999999999</v>
      </c>
    </row>
    <row r="107" spans="2:7" ht="38.25" customHeight="1">
      <c r="B107" s="82"/>
      <c r="C107" s="175" t="s">
        <v>323</v>
      </c>
      <c r="D107" s="34" t="s">
        <v>79</v>
      </c>
      <c r="E107" s="76">
        <f>E108</f>
        <v>2100</v>
      </c>
      <c r="F107" s="76">
        <f>F108</f>
        <v>451.6</v>
      </c>
      <c r="G107" s="76">
        <f t="shared" si="1"/>
        <v>21.504761904761907</v>
      </c>
    </row>
    <row r="108" spans="2:7" ht="30" customHeight="1">
      <c r="B108" s="82"/>
      <c r="C108" s="154" t="s">
        <v>322</v>
      </c>
      <c r="D108" s="34" t="s">
        <v>78</v>
      </c>
      <c r="E108" s="104">
        <v>2100</v>
      </c>
      <c r="F108" s="104">
        <v>451.6</v>
      </c>
      <c r="G108" s="76">
        <f t="shared" si="1"/>
        <v>21.504761904761907</v>
      </c>
    </row>
    <row r="109" spans="2:7" ht="15" customHeight="1">
      <c r="B109" s="82"/>
      <c r="C109" s="175" t="s">
        <v>311</v>
      </c>
      <c r="D109" s="34" t="s">
        <v>312</v>
      </c>
      <c r="E109" s="76">
        <f>E110</f>
        <v>900</v>
      </c>
      <c r="F109" s="76">
        <f>F110</f>
        <v>71.6</v>
      </c>
      <c r="G109" s="76">
        <f t="shared" si="1"/>
        <v>7.955555555555555</v>
      </c>
    </row>
    <row r="110" spans="2:7" ht="40.5" customHeight="1">
      <c r="B110" s="82"/>
      <c r="C110" s="175" t="s">
        <v>313</v>
      </c>
      <c r="D110" s="34" t="s">
        <v>314</v>
      </c>
      <c r="E110" s="76">
        <f>E111</f>
        <v>900</v>
      </c>
      <c r="F110" s="76">
        <f>F111</f>
        <v>71.6</v>
      </c>
      <c r="G110" s="76">
        <f t="shared" si="1"/>
        <v>7.955555555555555</v>
      </c>
    </row>
    <row r="111" spans="2:7" ht="42" customHeight="1">
      <c r="B111" s="82"/>
      <c r="C111" s="175" t="s">
        <v>315</v>
      </c>
      <c r="D111" s="34" t="s">
        <v>316</v>
      </c>
      <c r="E111" s="104">
        <v>900</v>
      </c>
      <c r="F111" s="104">
        <v>71.6</v>
      </c>
      <c r="G111" s="76">
        <f t="shared" si="1"/>
        <v>7.955555555555555</v>
      </c>
    </row>
    <row r="112" spans="2:7" ht="56.25" customHeight="1">
      <c r="B112" s="82"/>
      <c r="C112" s="175" t="s">
        <v>238</v>
      </c>
      <c r="D112" s="34" t="s">
        <v>239</v>
      </c>
      <c r="E112" s="76">
        <f>E113</f>
        <v>3657.3</v>
      </c>
      <c r="F112" s="76">
        <f>F113</f>
        <v>1557.9</v>
      </c>
      <c r="G112" s="76">
        <v>0</v>
      </c>
    </row>
    <row r="113" spans="2:7" ht="57" customHeight="1">
      <c r="B113" s="82"/>
      <c r="C113" s="175" t="s">
        <v>240</v>
      </c>
      <c r="D113" s="34" t="s">
        <v>241</v>
      </c>
      <c r="E113" s="76">
        <f>E114</f>
        <v>3657.3</v>
      </c>
      <c r="F113" s="76">
        <f>F114</f>
        <v>1557.9</v>
      </c>
      <c r="G113" s="76">
        <v>0</v>
      </c>
    </row>
    <row r="114" spans="2:7" ht="51.75" customHeight="1">
      <c r="B114" s="82"/>
      <c r="C114" s="4" t="s">
        <v>122</v>
      </c>
      <c r="D114" s="34" t="s">
        <v>490</v>
      </c>
      <c r="E114" s="104">
        <v>3657.3</v>
      </c>
      <c r="F114" s="104">
        <v>1557.9</v>
      </c>
      <c r="G114" s="76">
        <v>0</v>
      </c>
    </row>
    <row r="115" spans="2:7" ht="14.25" customHeight="1">
      <c r="B115" s="82" t="s">
        <v>136</v>
      </c>
      <c r="C115" s="12" t="s">
        <v>491</v>
      </c>
      <c r="D115" s="44" t="s">
        <v>492</v>
      </c>
      <c r="E115" s="102">
        <f>E116</f>
        <v>662.8</v>
      </c>
      <c r="F115" s="102">
        <f>F116</f>
        <v>1243.2</v>
      </c>
      <c r="G115" s="102">
        <f t="shared" si="1"/>
        <v>187.56789378394691</v>
      </c>
    </row>
    <row r="116" spans="2:7" ht="16.5" customHeight="1">
      <c r="B116" s="82"/>
      <c r="C116" s="175" t="s">
        <v>493</v>
      </c>
      <c r="D116" s="34" t="s">
        <v>354</v>
      </c>
      <c r="E116" s="104">
        <v>662.8</v>
      </c>
      <c r="F116" s="104">
        <v>1243.2</v>
      </c>
      <c r="G116" s="76">
        <f t="shared" si="1"/>
        <v>187.56789378394691</v>
      </c>
    </row>
    <row r="117" spans="2:7" ht="22.5" customHeight="1">
      <c r="B117" s="82" t="s">
        <v>137</v>
      </c>
      <c r="C117" s="12" t="s">
        <v>356</v>
      </c>
      <c r="D117" s="44" t="s">
        <v>357</v>
      </c>
      <c r="E117" s="102">
        <f>E118+E119</f>
        <v>493.70000000000005</v>
      </c>
      <c r="F117" s="102">
        <f>F118+F119</f>
        <v>121.8</v>
      </c>
      <c r="G117" s="102">
        <f t="shared" si="1"/>
        <v>24.67085274458173</v>
      </c>
    </row>
    <row r="118" spans="2:7" ht="26.25" customHeight="1">
      <c r="B118" s="82"/>
      <c r="C118" s="29" t="s">
        <v>339</v>
      </c>
      <c r="D118" s="34" t="s">
        <v>340</v>
      </c>
      <c r="E118" s="104">
        <v>480.6</v>
      </c>
      <c r="F118" s="104">
        <v>108.1</v>
      </c>
      <c r="G118" s="76">
        <f t="shared" si="1"/>
        <v>22.49271743653766</v>
      </c>
    </row>
    <row r="119" spans="2:7" ht="27" customHeight="1">
      <c r="B119" s="82"/>
      <c r="C119" s="29" t="s">
        <v>342</v>
      </c>
      <c r="D119" s="34" t="s">
        <v>341</v>
      </c>
      <c r="E119" s="104">
        <v>13.1</v>
      </c>
      <c r="F119" s="104">
        <v>13.7</v>
      </c>
      <c r="G119" s="76">
        <f t="shared" si="1"/>
        <v>104.58015267175573</v>
      </c>
    </row>
    <row r="120" spans="2:7" ht="27" customHeight="1">
      <c r="B120" s="82" t="s">
        <v>138</v>
      </c>
      <c r="C120" s="12" t="s">
        <v>358</v>
      </c>
      <c r="D120" s="44" t="s">
        <v>368</v>
      </c>
      <c r="E120" s="102">
        <f>E121+E123+E129+E134+E126</f>
        <v>10257.4</v>
      </c>
      <c r="F120" s="102">
        <f>F121+F123+F129+F134+F126</f>
        <v>2135.1</v>
      </c>
      <c r="G120" s="102">
        <f t="shared" si="1"/>
        <v>20.815216331623997</v>
      </c>
    </row>
    <row r="121" spans="2:7" ht="17.25" customHeight="1" hidden="1">
      <c r="B121" s="82"/>
      <c r="C121" s="3" t="s">
        <v>369</v>
      </c>
      <c r="D121" s="34" t="s">
        <v>370</v>
      </c>
      <c r="E121" s="76">
        <f>E122</f>
        <v>0</v>
      </c>
      <c r="F121" s="76">
        <f>F122</f>
        <v>0</v>
      </c>
      <c r="G121" s="76">
        <v>0</v>
      </c>
    </row>
    <row r="122" spans="2:7" ht="14.25" customHeight="1" hidden="1">
      <c r="B122" s="82"/>
      <c r="C122" s="3" t="s">
        <v>371</v>
      </c>
      <c r="D122" s="34" t="s">
        <v>372</v>
      </c>
      <c r="E122" s="76">
        <v>0</v>
      </c>
      <c r="F122" s="76">
        <v>0</v>
      </c>
      <c r="G122" s="76">
        <v>0</v>
      </c>
    </row>
    <row r="123" spans="2:7" ht="51" customHeight="1" hidden="1">
      <c r="B123" s="82"/>
      <c r="C123" s="175" t="s">
        <v>373</v>
      </c>
      <c r="D123" s="34" t="s">
        <v>367</v>
      </c>
      <c r="E123" s="76">
        <f>E124</f>
        <v>0</v>
      </c>
      <c r="F123" s="76">
        <f>F124</f>
        <v>0</v>
      </c>
      <c r="G123" s="76" t="e">
        <f aca="true" t="shared" si="2" ref="G123:G140">F123/E123*100</f>
        <v>#DIV/0!</v>
      </c>
    </row>
    <row r="124" spans="2:7" ht="51.75" customHeight="1" hidden="1">
      <c r="B124" s="82"/>
      <c r="C124" s="175" t="s">
        <v>392</v>
      </c>
      <c r="D124" s="34" t="s">
        <v>430</v>
      </c>
      <c r="E124" s="76">
        <f>+E125</f>
        <v>0</v>
      </c>
      <c r="F124" s="76">
        <f>F125</f>
        <v>0</v>
      </c>
      <c r="G124" s="76" t="e">
        <f t="shared" si="2"/>
        <v>#DIV/0!</v>
      </c>
    </row>
    <row r="125" spans="2:7" ht="50.25" customHeight="1" hidden="1">
      <c r="B125" s="82"/>
      <c r="C125" s="154" t="s">
        <v>52</v>
      </c>
      <c r="D125" s="34" t="s">
        <v>343</v>
      </c>
      <c r="E125" s="104"/>
      <c r="F125" s="104"/>
      <c r="G125" s="76" t="e">
        <f t="shared" si="2"/>
        <v>#DIV/0!</v>
      </c>
    </row>
    <row r="126" spans="2:7" ht="66" customHeight="1">
      <c r="B126" s="82"/>
      <c r="C126" s="177" t="s">
        <v>117</v>
      </c>
      <c r="D126" s="34" t="s">
        <v>88</v>
      </c>
      <c r="E126" s="104">
        <f>E127</f>
        <v>3.5</v>
      </c>
      <c r="F126" s="104">
        <f>F127</f>
        <v>3.5</v>
      </c>
      <c r="G126" s="76">
        <f t="shared" si="2"/>
        <v>100</v>
      </c>
    </row>
    <row r="127" spans="2:7" ht="64.5" customHeight="1">
      <c r="B127" s="82"/>
      <c r="C127" s="177" t="s">
        <v>118</v>
      </c>
      <c r="D127" s="34" t="s">
        <v>89</v>
      </c>
      <c r="E127" s="104">
        <f>E128</f>
        <v>3.5</v>
      </c>
      <c r="F127" s="104">
        <f>F128</f>
        <v>3.5</v>
      </c>
      <c r="G127" s="76">
        <f t="shared" si="2"/>
        <v>100</v>
      </c>
    </row>
    <row r="128" spans="2:7" ht="67.5" customHeight="1">
      <c r="B128" s="82"/>
      <c r="C128" s="191" t="s">
        <v>118</v>
      </c>
      <c r="D128" s="34" t="s">
        <v>90</v>
      </c>
      <c r="E128" s="104">
        <v>3.5</v>
      </c>
      <c r="F128" s="104">
        <v>3.5</v>
      </c>
      <c r="G128" s="76">
        <f t="shared" si="2"/>
        <v>100</v>
      </c>
    </row>
    <row r="129" spans="2:7" ht="52.5" customHeight="1">
      <c r="B129" s="82"/>
      <c r="C129" s="175" t="s">
        <v>394</v>
      </c>
      <c r="D129" s="34" t="s">
        <v>395</v>
      </c>
      <c r="E129" s="76">
        <f>E130+E132</f>
        <v>10055.9</v>
      </c>
      <c r="F129" s="76">
        <f>F130+F132</f>
        <v>2087.4</v>
      </c>
      <c r="G129" s="76">
        <f t="shared" si="2"/>
        <v>20.757962986903213</v>
      </c>
    </row>
    <row r="130" spans="2:7" ht="23.25" customHeight="1">
      <c r="B130" s="82"/>
      <c r="C130" s="175" t="s">
        <v>396</v>
      </c>
      <c r="D130" s="34" t="s">
        <v>397</v>
      </c>
      <c r="E130" s="76">
        <f>E131</f>
        <v>2700</v>
      </c>
      <c r="F130" s="76">
        <f>F131</f>
        <v>2087.4</v>
      </c>
      <c r="G130" s="76">
        <f t="shared" si="2"/>
        <v>77.31111111111112</v>
      </c>
    </row>
    <row r="131" spans="2:7" ht="39.75" customHeight="1">
      <c r="B131" s="82"/>
      <c r="C131" s="175" t="s">
        <v>398</v>
      </c>
      <c r="D131" s="34" t="s">
        <v>399</v>
      </c>
      <c r="E131" s="104">
        <v>2700</v>
      </c>
      <c r="F131" s="104">
        <v>2087.4</v>
      </c>
      <c r="G131" s="76">
        <f t="shared" si="2"/>
        <v>77.31111111111112</v>
      </c>
    </row>
    <row r="132" spans="2:7" ht="53.25" customHeight="1">
      <c r="B132" s="82"/>
      <c r="C132" s="175" t="s">
        <v>400</v>
      </c>
      <c r="D132" s="34" t="s">
        <v>401</v>
      </c>
      <c r="E132" s="76">
        <f>E133</f>
        <v>7355.9</v>
      </c>
      <c r="F132" s="76">
        <f>F133</f>
        <v>0</v>
      </c>
      <c r="G132" s="76">
        <f t="shared" si="2"/>
        <v>0</v>
      </c>
    </row>
    <row r="133" spans="2:7" ht="51.75" customHeight="1">
      <c r="B133" s="82"/>
      <c r="C133" s="184" t="s">
        <v>402</v>
      </c>
      <c r="D133" s="34" t="s">
        <v>403</v>
      </c>
      <c r="E133" s="104">
        <v>7355.9</v>
      </c>
      <c r="F133" s="104">
        <v>0</v>
      </c>
      <c r="G133" s="76">
        <f t="shared" si="2"/>
        <v>0</v>
      </c>
    </row>
    <row r="134" spans="2:7" ht="66.75" customHeight="1">
      <c r="B134" s="82"/>
      <c r="C134" s="185" t="s">
        <v>436</v>
      </c>
      <c r="D134" s="34" t="s">
        <v>437</v>
      </c>
      <c r="E134" s="104">
        <v>198</v>
      </c>
      <c r="F134" s="104">
        <v>44.2</v>
      </c>
      <c r="G134" s="76">
        <f t="shared" si="2"/>
        <v>22.323232323232325</v>
      </c>
    </row>
    <row r="135" spans="2:7" ht="15.75" customHeight="1">
      <c r="B135" s="82" t="s">
        <v>139</v>
      </c>
      <c r="C135" s="12" t="s">
        <v>404</v>
      </c>
      <c r="D135" s="44" t="s">
        <v>405</v>
      </c>
      <c r="E135" s="102">
        <f>E136+SUM(E139:E143)+SUM(E146:E154)</f>
        <v>4607.9</v>
      </c>
      <c r="F135" s="102">
        <f>F136+SUM(F139:F143)+SUM(F146:F154)</f>
        <v>1486.7000000000003</v>
      </c>
      <c r="G135" s="102">
        <f t="shared" si="2"/>
        <v>32.26415503808677</v>
      </c>
    </row>
    <row r="136" spans="2:7" ht="24.75" customHeight="1">
      <c r="B136" s="82"/>
      <c r="C136" s="175" t="s">
        <v>406</v>
      </c>
      <c r="D136" s="34" t="s">
        <v>407</v>
      </c>
      <c r="E136" s="76">
        <f>E137+E138</f>
        <v>123</v>
      </c>
      <c r="F136" s="76">
        <f>F137+F138</f>
        <v>19.7</v>
      </c>
      <c r="G136" s="76">
        <f t="shared" si="2"/>
        <v>16.016260162601625</v>
      </c>
    </row>
    <row r="137" spans="2:7" ht="42.75" customHeight="1">
      <c r="B137" s="82"/>
      <c r="C137" s="175" t="s">
        <v>393</v>
      </c>
      <c r="D137" s="34" t="s">
        <v>348</v>
      </c>
      <c r="E137" s="104">
        <v>78</v>
      </c>
      <c r="F137" s="104">
        <v>15.1</v>
      </c>
      <c r="G137" s="76">
        <f t="shared" si="2"/>
        <v>19.35897435897436</v>
      </c>
    </row>
    <row r="138" spans="2:7" ht="42.75" customHeight="1">
      <c r="B138" s="82"/>
      <c r="C138" s="175" t="s">
        <v>408</v>
      </c>
      <c r="D138" s="34" t="s">
        <v>349</v>
      </c>
      <c r="E138" s="104">
        <v>45</v>
      </c>
      <c r="F138" s="104">
        <v>4.6</v>
      </c>
      <c r="G138" s="76">
        <f t="shared" si="2"/>
        <v>10.222222222222221</v>
      </c>
    </row>
    <row r="139" spans="2:7" ht="36.75" customHeight="1">
      <c r="B139" s="82"/>
      <c r="C139" s="175" t="s">
        <v>410</v>
      </c>
      <c r="D139" s="34" t="s">
        <v>350</v>
      </c>
      <c r="E139" s="104">
        <v>52</v>
      </c>
      <c r="F139" s="104">
        <v>51.2</v>
      </c>
      <c r="G139" s="76">
        <f t="shared" si="2"/>
        <v>98.46153846153847</v>
      </c>
    </row>
    <row r="140" spans="2:7" ht="45" customHeight="1">
      <c r="B140" s="82"/>
      <c r="C140" s="175" t="s">
        <v>324</v>
      </c>
      <c r="D140" s="34" t="s">
        <v>434</v>
      </c>
      <c r="E140" s="104">
        <v>180</v>
      </c>
      <c r="F140" s="104">
        <v>75</v>
      </c>
      <c r="G140" s="76">
        <f t="shared" si="2"/>
        <v>41.66666666666667</v>
      </c>
    </row>
    <row r="141" spans="2:7" ht="37.5" customHeight="1">
      <c r="B141" s="82"/>
      <c r="C141" s="29" t="s">
        <v>68</v>
      </c>
      <c r="D141" s="34" t="s">
        <v>67</v>
      </c>
      <c r="E141" s="76">
        <v>267</v>
      </c>
      <c r="F141" s="76">
        <v>267</v>
      </c>
      <c r="G141" s="76">
        <v>0</v>
      </c>
    </row>
    <row r="142" spans="2:7" ht="39.75" customHeight="1" hidden="1">
      <c r="B142" s="82"/>
      <c r="C142" s="151" t="s">
        <v>432</v>
      </c>
      <c r="D142" s="35" t="s">
        <v>433</v>
      </c>
      <c r="E142" s="104">
        <v>0</v>
      </c>
      <c r="F142" s="104">
        <v>0</v>
      </c>
      <c r="G142" s="76">
        <v>0</v>
      </c>
    </row>
    <row r="143" spans="2:7" ht="60" customHeight="1">
      <c r="B143" s="82"/>
      <c r="C143" s="154" t="s">
        <v>65</v>
      </c>
      <c r="D143" s="34" t="s">
        <v>321</v>
      </c>
      <c r="E143" s="76">
        <f>E145+E144</f>
        <v>60</v>
      </c>
      <c r="F143" s="76">
        <f>F145+F144</f>
        <v>25</v>
      </c>
      <c r="G143" s="76">
        <f>F143/E143*100</f>
        <v>41.66666666666667</v>
      </c>
    </row>
    <row r="144" spans="2:7" ht="25.5" customHeight="1" hidden="1">
      <c r="B144" s="82"/>
      <c r="C144" s="151" t="s">
        <v>53</v>
      </c>
      <c r="D144" s="35" t="s">
        <v>54</v>
      </c>
      <c r="E144" s="104">
        <v>0</v>
      </c>
      <c r="F144" s="104">
        <v>0</v>
      </c>
      <c r="G144" s="76">
        <v>0</v>
      </c>
    </row>
    <row r="145" spans="2:7" ht="16.5" customHeight="1">
      <c r="B145" s="82"/>
      <c r="C145" s="175" t="s">
        <v>123</v>
      </c>
      <c r="D145" s="34" t="s">
        <v>351</v>
      </c>
      <c r="E145" s="104">
        <v>60</v>
      </c>
      <c r="F145" s="104">
        <v>25</v>
      </c>
      <c r="G145" s="76">
        <f>F145/E145*100</f>
        <v>41.66666666666667</v>
      </c>
    </row>
    <row r="146" spans="2:7" ht="42" customHeight="1">
      <c r="B146" s="82"/>
      <c r="C146" s="175" t="s">
        <v>124</v>
      </c>
      <c r="D146" s="34" t="s">
        <v>352</v>
      </c>
      <c r="E146" s="104">
        <v>2200</v>
      </c>
      <c r="F146" s="104">
        <v>453.8</v>
      </c>
      <c r="G146" s="76">
        <f>F146/E146*100</f>
        <v>20.62727272727273</v>
      </c>
    </row>
    <row r="147" spans="2:7" ht="25.5" customHeight="1">
      <c r="B147" s="82"/>
      <c r="C147" s="175" t="s">
        <v>125</v>
      </c>
      <c r="D147" s="34" t="s">
        <v>416</v>
      </c>
      <c r="E147" s="104">
        <v>35</v>
      </c>
      <c r="F147" s="104">
        <v>10</v>
      </c>
      <c r="G147" s="76">
        <f>F147/E147*100</f>
        <v>28.57142857142857</v>
      </c>
    </row>
    <row r="148" spans="2:7" ht="36.75" customHeight="1">
      <c r="B148" s="82"/>
      <c r="C148" s="151" t="s">
        <v>344</v>
      </c>
      <c r="D148" s="35" t="s">
        <v>411</v>
      </c>
      <c r="E148" s="104">
        <v>0</v>
      </c>
      <c r="F148" s="104">
        <v>14.8</v>
      </c>
      <c r="G148" s="76">
        <v>0</v>
      </c>
    </row>
    <row r="149" spans="2:7" ht="1.5" customHeight="1" hidden="1">
      <c r="B149" s="82"/>
      <c r="C149" s="151" t="s">
        <v>69</v>
      </c>
      <c r="D149" s="35" t="s">
        <v>435</v>
      </c>
      <c r="E149" s="104">
        <v>0</v>
      </c>
      <c r="F149" s="104">
        <v>0</v>
      </c>
      <c r="G149" s="76">
        <v>0</v>
      </c>
    </row>
    <row r="150" spans="2:7" ht="34.5" customHeight="1">
      <c r="B150" s="82"/>
      <c r="C150" s="151" t="s">
        <v>70</v>
      </c>
      <c r="D150" s="35" t="s">
        <v>71</v>
      </c>
      <c r="E150" s="157">
        <v>0</v>
      </c>
      <c r="F150" s="157">
        <v>0</v>
      </c>
      <c r="G150" s="76">
        <v>0</v>
      </c>
    </row>
    <row r="151" spans="2:7" ht="51.75" customHeight="1">
      <c r="B151" s="82"/>
      <c r="C151" s="186" t="s">
        <v>346</v>
      </c>
      <c r="D151" s="33" t="s">
        <v>347</v>
      </c>
      <c r="E151" s="157">
        <v>210</v>
      </c>
      <c r="F151" s="157">
        <v>51</v>
      </c>
      <c r="G151" s="105">
        <f>F151/E151*100</f>
        <v>24.285714285714285</v>
      </c>
    </row>
    <row r="152" spans="2:7" ht="15" customHeight="1" hidden="1">
      <c r="B152" s="82"/>
      <c r="C152" s="187" t="s">
        <v>72</v>
      </c>
      <c r="D152" s="33" t="s">
        <v>73</v>
      </c>
      <c r="E152" s="157">
        <v>0</v>
      </c>
      <c r="F152" s="157">
        <v>0</v>
      </c>
      <c r="G152" s="105">
        <v>0</v>
      </c>
    </row>
    <row r="153" spans="2:7" ht="33" customHeight="1">
      <c r="B153" s="82"/>
      <c r="C153" s="151" t="s">
        <v>446</v>
      </c>
      <c r="D153" s="35" t="s">
        <v>447</v>
      </c>
      <c r="E153" s="104">
        <v>20</v>
      </c>
      <c r="F153" s="104">
        <v>0.7</v>
      </c>
      <c r="G153" s="76">
        <f>F153/E153*100</f>
        <v>3.4999999999999996</v>
      </c>
    </row>
    <row r="154" spans="2:7" ht="30.75" customHeight="1">
      <c r="B154" s="82"/>
      <c r="C154" s="175" t="s">
        <v>144</v>
      </c>
      <c r="D154" s="42" t="s">
        <v>145</v>
      </c>
      <c r="E154" s="76">
        <f>E155</f>
        <v>1460.9</v>
      </c>
      <c r="F154" s="76">
        <f>F155</f>
        <v>518.5</v>
      </c>
      <c r="G154" s="76">
        <f>F154/E154*100</f>
        <v>35.491820110890544</v>
      </c>
    </row>
    <row r="155" spans="2:7" ht="29.25" customHeight="1">
      <c r="B155" s="82"/>
      <c r="C155" s="175" t="s">
        <v>149</v>
      </c>
      <c r="D155" s="42" t="s">
        <v>150</v>
      </c>
      <c r="E155" s="156">
        <v>1460.9</v>
      </c>
      <c r="F155" s="104">
        <v>518.5</v>
      </c>
      <c r="G155" s="76">
        <f>F155/E155*100</f>
        <v>35.491820110890544</v>
      </c>
    </row>
    <row r="156" spans="2:7" ht="15" customHeight="1">
      <c r="B156" s="82" t="s">
        <v>140</v>
      </c>
      <c r="C156" s="12" t="s">
        <v>151</v>
      </c>
      <c r="D156" s="41" t="s">
        <v>152</v>
      </c>
      <c r="E156" s="102">
        <f>E157+E159</f>
        <v>0.6</v>
      </c>
      <c r="F156" s="102">
        <f>F157+F159</f>
        <v>-10.2</v>
      </c>
      <c r="G156" s="102">
        <f>F156/E156*100</f>
        <v>-1700</v>
      </c>
    </row>
    <row r="157" spans="2:7" s="2" customFormat="1" ht="15.75" customHeight="1">
      <c r="B157" s="103"/>
      <c r="C157" s="175" t="s">
        <v>153</v>
      </c>
      <c r="D157" s="42" t="s">
        <v>154</v>
      </c>
      <c r="E157" s="76">
        <f>E158</f>
        <v>0</v>
      </c>
      <c r="F157" s="76">
        <f>F158</f>
        <v>-3.5</v>
      </c>
      <c r="G157" s="76">
        <v>0</v>
      </c>
    </row>
    <row r="158" spans="2:7" ht="16.5" customHeight="1">
      <c r="B158" s="82"/>
      <c r="C158" s="175" t="s">
        <v>155</v>
      </c>
      <c r="D158" s="42" t="s">
        <v>156</v>
      </c>
      <c r="E158" s="76">
        <v>0</v>
      </c>
      <c r="F158" s="106">
        <v>-3.5</v>
      </c>
      <c r="G158" s="76">
        <v>0</v>
      </c>
    </row>
    <row r="159" spans="2:7" ht="13.5" customHeight="1">
      <c r="B159" s="82"/>
      <c r="C159" s="175" t="s">
        <v>157</v>
      </c>
      <c r="D159" s="42" t="s">
        <v>158</v>
      </c>
      <c r="E159" s="104">
        <v>0.6</v>
      </c>
      <c r="F159" s="104">
        <v>-6.7</v>
      </c>
      <c r="G159" s="76">
        <f aca="true" t="shared" si="3" ref="G159:G235">F159/E159*100</f>
        <v>-1116.6666666666667</v>
      </c>
    </row>
    <row r="160" spans="1:7" ht="17.25" customHeight="1">
      <c r="A160" s="30"/>
      <c r="B160" s="70" t="s">
        <v>141</v>
      </c>
      <c r="C160" s="48" t="s">
        <v>159</v>
      </c>
      <c r="D160" s="59" t="s">
        <v>160</v>
      </c>
      <c r="E160" s="143">
        <f>E161+E236+E237+E234</f>
        <v>1439616.7</v>
      </c>
      <c r="F160" s="143">
        <f>F161+F236+F237</f>
        <v>311719.89999999997</v>
      </c>
      <c r="G160" s="101">
        <f t="shared" si="3"/>
        <v>21.652978879725417</v>
      </c>
    </row>
    <row r="161" spans="1:7" ht="27" customHeight="1">
      <c r="A161" s="30"/>
      <c r="B161" s="70" t="s">
        <v>142</v>
      </c>
      <c r="C161" s="49" t="s">
        <v>249</v>
      </c>
      <c r="D161" s="59" t="s">
        <v>248</v>
      </c>
      <c r="E161" s="143">
        <f>E162+E166+E181+E230</f>
        <v>1298524.7</v>
      </c>
      <c r="F161" s="143">
        <f>F162+F166+F181+F230</f>
        <v>312907.6</v>
      </c>
      <c r="G161" s="101">
        <f t="shared" si="3"/>
        <v>24.097161956179963</v>
      </c>
    </row>
    <row r="162" spans="1:7" ht="23.25" customHeight="1">
      <c r="A162" s="30"/>
      <c r="B162" s="70" t="s">
        <v>244</v>
      </c>
      <c r="C162" s="15" t="s">
        <v>161</v>
      </c>
      <c r="D162" s="60" t="s">
        <v>174</v>
      </c>
      <c r="E162" s="144">
        <f>E163+E165+E164</f>
        <v>127177.90000000001</v>
      </c>
      <c r="F162" s="144">
        <f>F163+F165+F164</f>
        <v>45970.2</v>
      </c>
      <c r="G162" s="145">
        <f t="shared" si="3"/>
        <v>36.14637448802032</v>
      </c>
    </row>
    <row r="163" spans="1:7" ht="26.25" customHeight="1">
      <c r="A163" s="30"/>
      <c r="B163" s="70"/>
      <c r="C163" s="175" t="s">
        <v>250</v>
      </c>
      <c r="D163" s="61" t="s">
        <v>175</v>
      </c>
      <c r="E163" s="158">
        <v>23082</v>
      </c>
      <c r="F163" s="158">
        <v>5570.7</v>
      </c>
      <c r="G163" s="76">
        <f t="shared" si="3"/>
        <v>24.134390434104496</v>
      </c>
    </row>
    <row r="164" spans="1:7" ht="26.25" customHeight="1">
      <c r="A164" s="30"/>
      <c r="B164" s="70"/>
      <c r="C164" s="175" t="s">
        <v>250</v>
      </c>
      <c r="D164" s="61" t="s">
        <v>175</v>
      </c>
      <c r="E164" s="158">
        <v>75935.1</v>
      </c>
      <c r="F164" s="158">
        <v>34608.5</v>
      </c>
      <c r="G164" s="76">
        <f t="shared" si="3"/>
        <v>45.576419863804745</v>
      </c>
    </row>
    <row r="165" spans="1:7" ht="24.75" customHeight="1">
      <c r="A165" s="30"/>
      <c r="B165" s="70"/>
      <c r="C165" s="175" t="s">
        <v>495</v>
      </c>
      <c r="D165" s="61" t="s">
        <v>176</v>
      </c>
      <c r="E165" s="158">
        <v>28160.8</v>
      </c>
      <c r="F165" s="158">
        <v>5791</v>
      </c>
      <c r="G165" s="76">
        <f t="shared" si="3"/>
        <v>20.564046475952388</v>
      </c>
    </row>
    <row r="166" spans="1:7" ht="25.5" customHeight="1">
      <c r="A166" s="30"/>
      <c r="B166" s="70" t="s">
        <v>245</v>
      </c>
      <c r="C166" s="188" t="s">
        <v>282</v>
      </c>
      <c r="D166" s="62" t="s">
        <v>177</v>
      </c>
      <c r="E166" s="144">
        <f>SUM(E167:E171)</f>
        <v>147720.80000000002</v>
      </c>
      <c r="F166" s="144">
        <f>SUM(F167:F171)</f>
        <v>14578.4</v>
      </c>
      <c r="G166" s="145">
        <f t="shared" si="3"/>
        <v>9.868887793729792</v>
      </c>
    </row>
    <row r="167" spans="1:7" ht="21" customHeight="1">
      <c r="A167" s="30"/>
      <c r="B167" s="70"/>
      <c r="C167" s="244" t="s">
        <v>345</v>
      </c>
      <c r="D167" s="211" t="s">
        <v>178</v>
      </c>
      <c r="E167" s="159">
        <v>877.2</v>
      </c>
      <c r="F167" s="159"/>
      <c r="G167" s="76">
        <f t="shared" si="3"/>
        <v>0</v>
      </c>
    </row>
    <row r="168" spans="1:7" ht="20.25" customHeight="1">
      <c r="A168" s="30"/>
      <c r="B168" s="70"/>
      <c r="C168" s="245"/>
      <c r="D168" s="211" t="s">
        <v>179</v>
      </c>
      <c r="E168" s="160">
        <v>2614.5</v>
      </c>
      <c r="F168" s="160"/>
      <c r="G168" s="76">
        <f t="shared" si="3"/>
        <v>0</v>
      </c>
    </row>
    <row r="169" spans="1:7" ht="26.25" customHeight="1" hidden="1">
      <c r="A169" s="30"/>
      <c r="B169" s="70"/>
      <c r="C169" s="178"/>
      <c r="D169" s="63"/>
      <c r="E169" s="160"/>
      <c r="F169" s="160"/>
      <c r="G169" s="76" t="e">
        <f t="shared" si="3"/>
        <v>#DIV/0!</v>
      </c>
    </row>
    <row r="170" spans="1:7" ht="30.75" customHeight="1" hidden="1">
      <c r="A170" s="30"/>
      <c r="B170" s="70"/>
      <c r="C170" s="189"/>
      <c r="D170" s="63"/>
      <c r="E170" s="160"/>
      <c r="F170" s="160"/>
      <c r="G170" s="76" t="e">
        <f t="shared" si="3"/>
        <v>#DIV/0!</v>
      </c>
    </row>
    <row r="171" spans="1:7" ht="13.5" customHeight="1">
      <c r="A171" s="30"/>
      <c r="B171" s="70"/>
      <c r="C171" s="49" t="s">
        <v>163</v>
      </c>
      <c r="D171" s="64" t="s">
        <v>180</v>
      </c>
      <c r="E171" s="143">
        <f>E172</f>
        <v>144229.1</v>
      </c>
      <c r="F171" s="143">
        <f>F172</f>
        <v>14578.4</v>
      </c>
      <c r="G171" s="101">
        <f t="shared" si="3"/>
        <v>10.107807647693843</v>
      </c>
    </row>
    <row r="172" spans="1:7" ht="15.75" customHeight="1">
      <c r="A172" s="30"/>
      <c r="B172" s="70"/>
      <c r="C172" s="190" t="s">
        <v>164</v>
      </c>
      <c r="D172" s="65" t="s">
        <v>181</v>
      </c>
      <c r="E172" s="143">
        <f>SUM(E173:E180)</f>
        <v>144229.1</v>
      </c>
      <c r="F172" s="143">
        <f>SUM(F173:F180)</f>
        <v>14578.4</v>
      </c>
      <c r="G172" s="101">
        <f t="shared" si="3"/>
        <v>10.107807647693843</v>
      </c>
    </row>
    <row r="173" spans="1:7" ht="28.5" customHeight="1">
      <c r="A173" s="30"/>
      <c r="B173" s="71"/>
      <c r="C173" s="177" t="s">
        <v>36</v>
      </c>
      <c r="D173" s="63" t="s">
        <v>182</v>
      </c>
      <c r="E173" s="159">
        <v>15718.1</v>
      </c>
      <c r="F173" s="160">
        <v>3929.5</v>
      </c>
      <c r="G173" s="76">
        <f t="shared" si="3"/>
        <v>24.99984094769724</v>
      </c>
    </row>
    <row r="174" spans="1:7" ht="27.75" customHeight="1">
      <c r="A174" s="30"/>
      <c r="B174" s="71"/>
      <c r="C174" s="175" t="s">
        <v>498</v>
      </c>
      <c r="D174" s="63" t="s">
        <v>183</v>
      </c>
      <c r="E174" s="159">
        <v>3337.3</v>
      </c>
      <c r="F174" s="160">
        <v>0</v>
      </c>
      <c r="G174" s="76">
        <f t="shared" si="3"/>
        <v>0</v>
      </c>
    </row>
    <row r="175" spans="1:7" ht="25.5" customHeight="1" hidden="1">
      <c r="A175" s="30"/>
      <c r="B175" s="71"/>
      <c r="C175" s="175" t="s">
        <v>499</v>
      </c>
      <c r="D175" s="63" t="s">
        <v>500</v>
      </c>
      <c r="E175" s="159"/>
      <c r="F175" s="160"/>
      <c r="G175" s="76" t="e">
        <f t="shared" si="3"/>
        <v>#DIV/0!</v>
      </c>
    </row>
    <row r="176" spans="1:7" ht="28.5" customHeight="1" hidden="1">
      <c r="A176" s="30"/>
      <c r="B176" s="71"/>
      <c r="C176" s="175" t="s">
        <v>501</v>
      </c>
      <c r="D176" s="63" t="s">
        <v>502</v>
      </c>
      <c r="E176" s="159"/>
      <c r="F176" s="160"/>
      <c r="G176" s="76" t="e">
        <f t="shared" si="3"/>
        <v>#DIV/0!</v>
      </c>
    </row>
    <row r="177" spans="1:7" ht="57.75" customHeight="1">
      <c r="A177" s="30"/>
      <c r="B177" s="71"/>
      <c r="C177" s="177" t="s">
        <v>36</v>
      </c>
      <c r="D177" s="63" t="s">
        <v>184</v>
      </c>
      <c r="E177" s="159">
        <v>17912.2</v>
      </c>
      <c r="F177" s="160">
        <v>4478</v>
      </c>
      <c r="G177" s="76">
        <f t="shared" si="3"/>
        <v>24.999720860642466</v>
      </c>
    </row>
    <row r="178" spans="1:7" ht="41.25" customHeight="1">
      <c r="A178" s="30"/>
      <c r="B178" s="71"/>
      <c r="C178" s="177" t="s">
        <v>37</v>
      </c>
      <c r="D178" s="63" t="s">
        <v>185</v>
      </c>
      <c r="E178" s="159">
        <v>24909.8</v>
      </c>
      <c r="F178" s="160">
        <v>6170.9</v>
      </c>
      <c r="G178" s="76">
        <f t="shared" si="3"/>
        <v>24.772980915141833</v>
      </c>
    </row>
    <row r="179" spans="1:7" ht="41.25" customHeight="1">
      <c r="A179" s="30"/>
      <c r="B179" s="71"/>
      <c r="C179" s="177" t="s">
        <v>469</v>
      </c>
      <c r="D179" s="63" t="s">
        <v>186</v>
      </c>
      <c r="E179" s="159">
        <v>42351.7</v>
      </c>
      <c r="F179" s="160">
        <v>0</v>
      </c>
      <c r="G179" s="76">
        <f t="shared" si="3"/>
        <v>0</v>
      </c>
    </row>
    <row r="180" spans="1:7" ht="66.75" customHeight="1">
      <c r="A180" s="30"/>
      <c r="B180" s="71"/>
      <c r="C180" s="177" t="s">
        <v>503</v>
      </c>
      <c r="D180" s="63" t="s">
        <v>187</v>
      </c>
      <c r="E180" s="159">
        <v>40000</v>
      </c>
      <c r="F180" s="160">
        <v>0</v>
      </c>
      <c r="G180" s="76">
        <f t="shared" si="3"/>
        <v>0</v>
      </c>
    </row>
    <row r="181" spans="1:7" ht="27.75" customHeight="1">
      <c r="A181" s="30"/>
      <c r="B181" s="70" t="s">
        <v>246</v>
      </c>
      <c r="C181" s="165" t="s">
        <v>283</v>
      </c>
      <c r="D181" s="166" t="s">
        <v>188</v>
      </c>
      <c r="E181" s="144">
        <f>E182+E183+SUM(E219:E229)</f>
        <v>1023625.9999999999</v>
      </c>
      <c r="F181" s="144">
        <f>F182+F183+SUM(F219:F229)</f>
        <v>252359</v>
      </c>
      <c r="G181" s="145">
        <f t="shared" si="3"/>
        <v>24.65343787672451</v>
      </c>
    </row>
    <row r="182" spans="1:7" ht="38.25" customHeight="1">
      <c r="A182" s="30"/>
      <c r="B182" s="70"/>
      <c r="C182" s="167" t="s">
        <v>286</v>
      </c>
      <c r="D182" s="168" t="s">
        <v>189</v>
      </c>
      <c r="E182" s="160">
        <v>26678.8</v>
      </c>
      <c r="F182" s="160">
        <v>10950.5</v>
      </c>
      <c r="G182" s="76">
        <f t="shared" si="3"/>
        <v>41.04569920686088</v>
      </c>
    </row>
    <row r="183" spans="1:7" ht="27.75" customHeight="1">
      <c r="A183" s="30"/>
      <c r="B183" s="70"/>
      <c r="C183" s="169" t="s">
        <v>284</v>
      </c>
      <c r="D183" s="170" t="s">
        <v>190</v>
      </c>
      <c r="E183" s="143">
        <f>SUM(E184:E218)</f>
        <v>875369.1999999998</v>
      </c>
      <c r="F183" s="143">
        <f>SUM(F184:F218)</f>
        <v>216657</v>
      </c>
      <c r="G183" s="101">
        <f t="shared" si="3"/>
        <v>24.750356763751803</v>
      </c>
    </row>
    <row r="184" spans="1:7" ht="37.5" customHeight="1">
      <c r="A184" s="30"/>
      <c r="B184" s="70"/>
      <c r="C184" s="171" t="s">
        <v>74</v>
      </c>
      <c r="D184" s="172" t="s">
        <v>191</v>
      </c>
      <c r="E184" s="164">
        <v>4.9</v>
      </c>
      <c r="F184" s="164">
        <v>0</v>
      </c>
      <c r="G184" s="76">
        <f t="shared" si="3"/>
        <v>0</v>
      </c>
    </row>
    <row r="185" spans="1:7" ht="55.5" customHeight="1">
      <c r="A185" s="30"/>
      <c r="B185" s="70"/>
      <c r="C185" s="171" t="s">
        <v>75</v>
      </c>
      <c r="D185" s="172" t="s">
        <v>192</v>
      </c>
      <c r="E185" s="158">
        <v>14435.3</v>
      </c>
      <c r="F185" s="158">
        <v>3516.2</v>
      </c>
      <c r="G185" s="76">
        <f t="shared" si="3"/>
        <v>24.358343782255997</v>
      </c>
    </row>
    <row r="186" spans="1:7" ht="55.5" customHeight="1">
      <c r="A186" s="30"/>
      <c r="B186" s="70"/>
      <c r="C186" s="173" t="s">
        <v>242</v>
      </c>
      <c r="D186" s="172" t="s">
        <v>193</v>
      </c>
      <c r="E186" s="160">
        <v>44277.7</v>
      </c>
      <c r="F186" s="160">
        <v>10358.5</v>
      </c>
      <c r="G186" s="76">
        <f t="shared" si="3"/>
        <v>23.39439492114541</v>
      </c>
    </row>
    <row r="187" spans="1:7" ht="67.5" customHeight="1">
      <c r="A187" s="30"/>
      <c r="B187" s="70"/>
      <c r="C187" s="174" t="s">
        <v>521</v>
      </c>
      <c r="D187" s="172" t="s">
        <v>194</v>
      </c>
      <c r="E187" s="160">
        <v>218.7</v>
      </c>
      <c r="F187" s="160">
        <v>0</v>
      </c>
      <c r="G187" s="76">
        <f t="shared" si="3"/>
        <v>0</v>
      </c>
    </row>
    <row r="188" spans="1:7" ht="44.25" customHeight="1">
      <c r="A188" s="30"/>
      <c r="B188" s="70"/>
      <c r="C188" s="175" t="s">
        <v>287</v>
      </c>
      <c r="D188" s="172" t="s">
        <v>195</v>
      </c>
      <c r="E188" s="160">
        <v>485.7</v>
      </c>
      <c r="F188" s="160">
        <v>93.4</v>
      </c>
      <c r="G188" s="76">
        <f t="shared" si="3"/>
        <v>19.229977352275068</v>
      </c>
    </row>
    <row r="189" spans="1:7" ht="44.25" customHeight="1">
      <c r="A189" s="30"/>
      <c r="B189" s="70"/>
      <c r="C189" s="175" t="s">
        <v>38</v>
      </c>
      <c r="D189" s="172" t="s">
        <v>196</v>
      </c>
      <c r="E189" s="160">
        <v>122.1</v>
      </c>
      <c r="F189" s="160">
        <v>13.5</v>
      </c>
      <c r="G189" s="76">
        <f t="shared" si="3"/>
        <v>11.056511056511056</v>
      </c>
    </row>
    <row r="190" spans="1:7" ht="31.5" customHeight="1">
      <c r="A190" s="30"/>
      <c r="B190" s="70"/>
      <c r="C190" s="175" t="s">
        <v>39</v>
      </c>
      <c r="D190" s="172" t="s">
        <v>197</v>
      </c>
      <c r="E190" s="160">
        <v>15127</v>
      </c>
      <c r="F190" s="160">
        <v>909.7</v>
      </c>
      <c r="G190" s="76">
        <f t="shared" si="3"/>
        <v>6.013750247901104</v>
      </c>
    </row>
    <row r="191" spans="1:7" ht="44.25" customHeight="1">
      <c r="A191" s="30"/>
      <c r="B191" s="70"/>
      <c r="C191" s="175" t="s">
        <v>40</v>
      </c>
      <c r="D191" s="172" t="s">
        <v>198</v>
      </c>
      <c r="E191" s="160">
        <v>220.8</v>
      </c>
      <c r="F191" s="160">
        <v>0</v>
      </c>
      <c r="G191" s="76">
        <f t="shared" si="3"/>
        <v>0</v>
      </c>
    </row>
    <row r="192" spans="1:7" ht="56.25" customHeight="1">
      <c r="A192" s="30"/>
      <c r="B192" s="70"/>
      <c r="C192" s="151" t="s">
        <v>448</v>
      </c>
      <c r="D192" s="172" t="s">
        <v>199</v>
      </c>
      <c r="E192" s="160">
        <v>292633.9</v>
      </c>
      <c r="F192" s="160">
        <v>69599.8</v>
      </c>
      <c r="G192" s="76">
        <f t="shared" si="3"/>
        <v>23.783915670740814</v>
      </c>
    </row>
    <row r="193" spans="1:7" ht="43.5" customHeight="1" hidden="1">
      <c r="A193" s="30"/>
      <c r="B193" s="70"/>
      <c r="C193" s="151" t="s">
        <v>522</v>
      </c>
      <c r="D193" s="172" t="s">
        <v>523</v>
      </c>
      <c r="E193" s="160"/>
      <c r="F193" s="160"/>
      <c r="G193" s="76" t="e">
        <f t="shared" si="3"/>
        <v>#DIV/0!</v>
      </c>
    </row>
    <row r="194" spans="1:7" ht="56.25" customHeight="1">
      <c r="A194" s="30"/>
      <c r="B194" s="70"/>
      <c r="C194" s="151" t="s">
        <v>524</v>
      </c>
      <c r="D194" s="172" t="s">
        <v>200</v>
      </c>
      <c r="E194" s="160">
        <v>46.8</v>
      </c>
      <c r="F194" s="160">
        <v>0</v>
      </c>
      <c r="G194" s="76">
        <f t="shared" si="3"/>
        <v>0</v>
      </c>
    </row>
    <row r="195" spans="1:7" ht="56.25" customHeight="1">
      <c r="A195" s="30"/>
      <c r="B195" s="70"/>
      <c r="C195" s="176" t="s">
        <v>525</v>
      </c>
      <c r="D195" s="172" t="s">
        <v>201</v>
      </c>
      <c r="E195" s="160">
        <v>4074.2</v>
      </c>
      <c r="F195" s="160">
        <v>954.3</v>
      </c>
      <c r="G195" s="76">
        <f t="shared" si="3"/>
        <v>23.42300328898925</v>
      </c>
    </row>
    <row r="196" spans="1:7" ht="58.5" customHeight="1" hidden="1">
      <c r="A196" s="30"/>
      <c r="B196" s="70"/>
      <c r="C196" s="177" t="s">
        <v>454</v>
      </c>
      <c r="D196" s="172" t="s">
        <v>526</v>
      </c>
      <c r="E196" s="160"/>
      <c r="F196" s="160"/>
      <c r="G196" s="76" t="e">
        <f t="shared" si="3"/>
        <v>#DIV/0!</v>
      </c>
    </row>
    <row r="197" spans="1:7" ht="38.25" customHeight="1" hidden="1">
      <c r="A197" s="30"/>
      <c r="B197" s="70"/>
      <c r="C197" s="151" t="s">
        <v>441</v>
      </c>
      <c r="D197" s="172" t="s">
        <v>527</v>
      </c>
      <c r="E197" s="158"/>
      <c r="F197" s="158"/>
      <c r="G197" s="76" t="e">
        <f t="shared" si="3"/>
        <v>#DIV/0!</v>
      </c>
    </row>
    <row r="198" spans="1:7" ht="42" customHeight="1">
      <c r="A198" s="30"/>
      <c r="B198" s="70"/>
      <c r="C198" s="151" t="s">
        <v>445</v>
      </c>
      <c r="D198" s="172" t="s">
        <v>202</v>
      </c>
      <c r="E198" s="158">
        <v>29343</v>
      </c>
      <c r="F198" s="158">
        <v>6991.6</v>
      </c>
      <c r="G198" s="76">
        <f t="shared" si="3"/>
        <v>23.82714787172409</v>
      </c>
    </row>
    <row r="199" spans="1:7" ht="66.75" customHeight="1">
      <c r="A199" s="30"/>
      <c r="B199" s="70"/>
      <c r="C199" s="178" t="s">
        <v>66</v>
      </c>
      <c r="D199" s="172" t="s">
        <v>203</v>
      </c>
      <c r="E199" s="158">
        <v>713.9</v>
      </c>
      <c r="F199" s="158">
        <v>100.1</v>
      </c>
      <c r="G199" s="76">
        <f t="shared" si="3"/>
        <v>14.021571648690292</v>
      </c>
    </row>
    <row r="200" spans="1:7" ht="69" customHeight="1">
      <c r="A200" s="30"/>
      <c r="B200" s="70"/>
      <c r="C200" s="178" t="s">
        <v>528</v>
      </c>
      <c r="D200" s="172" t="s">
        <v>204</v>
      </c>
      <c r="E200" s="160">
        <v>1988.8</v>
      </c>
      <c r="F200" s="160">
        <v>532.8</v>
      </c>
      <c r="G200" s="76">
        <f t="shared" si="3"/>
        <v>26.790024135156877</v>
      </c>
    </row>
    <row r="201" spans="1:7" ht="63.75" customHeight="1">
      <c r="A201" s="30"/>
      <c r="B201" s="70"/>
      <c r="C201" s="177" t="s">
        <v>64</v>
      </c>
      <c r="D201" s="172" t="s">
        <v>205</v>
      </c>
      <c r="E201" s="160">
        <v>90.8</v>
      </c>
      <c r="F201" s="158">
        <v>22.6</v>
      </c>
      <c r="G201" s="76">
        <f t="shared" si="3"/>
        <v>24.889867841409693</v>
      </c>
    </row>
    <row r="202" spans="1:7" ht="41.25" customHeight="1">
      <c r="A202" s="30"/>
      <c r="B202" s="70"/>
      <c r="C202" s="175" t="s">
        <v>337</v>
      </c>
      <c r="D202" s="172" t="s">
        <v>206</v>
      </c>
      <c r="E202" s="160">
        <v>494.9</v>
      </c>
      <c r="F202" s="160">
        <v>77.3</v>
      </c>
      <c r="G202" s="76">
        <f t="shared" si="3"/>
        <v>15.61931703374419</v>
      </c>
    </row>
    <row r="203" spans="1:7" ht="37.5" customHeight="1">
      <c r="A203" s="30"/>
      <c r="B203" s="70"/>
      <c r="C203" s="175" t="s">
        <v>338</v>
      </c>
      <c r="D203" s="172" t="s">
        <v>207</v>
      </c>
      <c r="E203" s="160">
        <v>1089.2</v>
      </c>
      <c r="F203" s="160">
        <v>130.2</v>
      </c>
      <c r="G203" s="76">
        <f t="shared" si="3"/>
        <v>11.953727506426734</v>
      </c>
    </row>
    <row r="204" spans="1:7" ht="68.25" customHeight="1">
      <c r="A204" s="30"/>
      <c r="B204" s="70"/>
      <c r="C204" s="177" t="s">
        <v>529</v>
      </c>
      <c r="D204" s="172" t="s">
        <v>208</v>
      </c>
      <c r="E204" s="160">
        <v>108332.7</v>
      </c>
      <c r="F204" s="160">
        <v>32703.4</v>
      </c>
      <c r="G204" s="76">
        <f t="shared" si="3"/>
        <v>30.18793032943885</v>
      </c>
    </row>
    <row r="205" spans="1:7" ht="83.25" customHeight="1">
      <c r="A205" s="30"/>
      <c r="B205" s="70"/>
      <c r="C205" s="177" t="s">
        <v>0</v>
      </c>
      <c r="D205" s="172" t="s">
        <v>209</v>
      </c>
      <c r="E205" s="160">
        <v>606.3</v>
      </c>
      <c r="F205" s="160">
        <v>201</v>
      </c>
      <c r="G205" s="76">
        <f t="shared" si="3"/>
        <v>33.151904997525975</v>
      </c>
    </row>
    <row r="206" spans="1:7" ht="70.5" customHeight="1">
      <c r="A206" s="30"/>
      <c r="B206" s="70"/>
      <c r="C206" s="177" t="s">
        <v>1</v>
      </c>
      <c r="D206" s="172" t="s">
        <v>210</v>
      </c>
      <c r="E206" s="160">
        <v>84.6</v>
      </c>
      <c r="F206" s="160">
        <v>23.5</v>
      </c>
      <c r="G206" s="76">
        <f t="shared" si="3"/>
        <v>27.77777777777778</v>
      </c>
    </row>
    <row r="207" spans="1:8" ht="51" customHeight="1">
      <c r="A207" s="30"/>
      <c r="B207" s="70"/>
      <c r="C207" s="177" t="s">
        <v>2</v>
      </c>
      <c r="D207" s="172" t="s">
        <v>211</v>
      </c>
      <c r="E207" s="160">
        <v>46187.1</v>
      </c>
      <c r="F207" s="160">
        <v>11830.6</v>
      </c>
      <c r="G207" s="76">
        <f t="shared" si="3"/>
        <v>25.6145114111949</v>
      </c>
      <c r="H207" s="30" t="s">
        <v>63</v>
      </c>
    </row>
    <row r="208" spans="1:7" ht="61.5" customHeight="1">
      <c r="A208" s="30"/>
      <c r="B208" s="70"/>
      <c r="C208" s="177" t="s">
        <v>486</v>
      </c>
      <c r="D208" s="172" t="s">
        <v>212</v>
      </c>
      <c r="E208" s="158">
        <v>1006.7</v>
      </c>
      <c r="F208" s="158">
        <v>161.8</v>
      </c>
      <c r="G208" s="76">
        <f t="shared" si="3"/>
        <v>16.07231548624218</v>
      </c>
    </row>
    <row r="209" spans="1:7" ht="36.75" customHeight="1">
      <c r="A209" s="30"/>
      <c r="B209" s="70"/>
      <c r="C209" s="175" t="s">
        <v>487</v>
      </c>
      <c r="D209" s="172" t="s">
        <v>213</v>
      </c>
      <c r="E209" s="158">
        <v>971.5</v>
      </c>
      <c r="F209" s="158">
        <v>261.4</v>
      </c>
      <c r="G209" s="76">
        <f t="shared" si="3"/>
        <v>26.90684508492022</v>
      </c>
    </row>
    <row r="210" spans="1:7" ht="38.25" customHeight="1">
      <c r="A210" s="30"/>
      <c r="B210" s="70"/>
      <c r="C210" s="175" t="s">
        <v>146</v>
      </c>
      <c r="D210" s="172" t="s">
        <v>214</v>
      </c>
      <c r="E210" s="158">
        <v>73.9</v>
      </c>
      <c r="F210" s="158">
        <v>73.9</v>
      </c>
      <c r="G210" s="76">
        <f t="shared" si="3"/>
        <v>100</v>
      </c>
    </row>
    <row r="211" spans="1:7" ht="38.25" customHeight="1">
      <c r="A211" s="30"/>
      <c r="B211" s="70"/>
      <c r="C211" s="175" t="s">
        <v>470</v>
      </c>
      <c r="D211" s="172" t="s">
        <v>215</v>
      </c>
      <c r="E211" s="158">
        <v>93</v>
      </c>
      <c r="F211" s="158">
        <v>1</v>
      </c>
      <c r="G211" s="76">
        <f t="shared" si="3"/>
        <v>1.0752688172043012</v>
      </c>
    </row>
    <row r="212" spans="1:7" ht="41.25" customHeight="1">
      <c r="A212" s="30"/>
      <c r="B212" s="70"/>
      <c r="C212" s="175" t="s">
        <v>147</v>
      </c>
      <c r="D212" s="172" t="s">
        <v>216</v>
      </c>
      <c r="E212" s="158">
        <v>8765.7</v>
      </c>
      <c r="F212" s="158">
        <v>1910.2</v>
      </c>
      <c r="G212" s="76">
        <f t="shared" si="3"/>
        <v>21.791756505470183</v>
      </c>
    </row>
    <row r="213" spans="1:7" ht="72.75" customHeight="1">
      <c r="A213" s="30"/>
      <c r="B213" s="70"/>
      <c r="C213" s="177" t="s">
        <v>3</v>
      </c>
      <c r="D213" s="172" t="s">
        <v>217</v>
      </c>
      <c r="E213" s="158">
        <v>2053.1</v>
      </c>
      <c r="F213" s="158">
        <v>0</v>
      </c>
      <c r="G213" s="76">
        <f t="shared" si="3"/>
        <v>0</v>
      </c>
    </row>
    <row r="214" spans="1:7" ht="39.75" customHeight="1">
      <c r="A214" s="30"/>
      <c r="B214" s="70"/>
      <c r="C214" s="177" t="s">
        <v>442</v>
      </c>
      <c r="D214" s="172" t="s">
        <v>218</v>
      </c>
      <c r="E214" s="158">
        <v>5577.7</v>
      </c>
      <c r="F214" s="158">
        <v>328</v>
      </c>
      <c r="G214" s="76">
        <f t="shared" si="3"/>
        <v>5.88056008749126</v>
      </c>
    </row>
    <row r="215" spans="1:7" ht="49.5" customHeight="1">
      <c r="A215" s="30"/>
      <c r="B215" s="70"/>
      <c r="C215" s="177" t="s">
        <v>4</v>
      </c>
      <c r="D215" s="172" t="s">
        <v>219</v>
      </c>
      <c r="E215" s="158">
        <v>500.1</v>
      </c>
      <c r="F215" s="158">
        <v>0</v>
      </c>
      <c r="G215" s="76">
        <f t="shared" si="3"/>
        <v>0</v>
      </c>
    </row>
    <row r="216" spans="1:7" ht="45" customHeight="1">
      <c r="A216" s="30"/>
      <c r="B216" s="70"/>
      <c r="C216" s="177" t="s">
        <v>353</v>
      </c>
      <c r="D216" s="172" t="s">
        <v>220</v>
      </c>
      <c r="E216" s="158">
        <v>580.3</v>
      </c>
      <c r="F216" s="158">
        <v>0</v>
      </c>
      <c r="G216" s="76">
        <f t="shared" si="3"/>
        <v>0</v>
      </c>
    </row>
    <row r="217" spans="1:7" ht="56.25" customHeight="1">
      <c r="A217" s="30"/>
      <c r="B217" s="70"/>
      <c r="C217" s="151" t="s">
        <v>443</v>
      </c>
      <c r="D217" s="172" t="s">
        <v>221</v>
      </c>
      <c r="E217" s="158">
        <v>295121.6</v>
      </c>
      <c r="F217" s="158">
        <v>75862.2</v>
      </c>
      <c r="G217" s="76">
        <f t="shared" si="3"/>
        <v>25.705404145274358</v>
      </c>
    </row>
    <row r="218" spans="1:7" ht="55.5" customHeight="1">
      <c r="A218" s="30"/>
      <c r="B218" s="70"/>
      <c r="C218" s="151" t="s">
        <v>444</v>
      </c>
      <c r="D218" s="172" t="s">
        <v>222</v>
      </c>
      <c r="E218" s="158">
        <v>47.2</v>
      </c>
      <c r="F218" s="158">
        <v>0</v>
      </c>
      <c r="G218" s="76">
        <f t="shared" si="3"/>
        <v>0</v>
      </c>
    </row>
    <row r="219" spans="1:7" ht="18" customHeight="1">
      <c r="A219" s="30"/>
      <c r="B219" s="70"/>
      <c r="C219" s="257" t="s">
        <v>77</v>
      </c>
      <c r="D219" s="172" t="s">
        <v>223</v>
      </c>
      <c r="E219" s="160">
        <v>721.8</v>
      </c>
      <c r="F219" s="160">
        <v>0</v>
      </c>
      <c r="G219" s="76">
        <f t="shared" si="3"/>
        <v>0</v>
      </c>
    </row>
    <row r="220" spans="1:7" ht="18" customHeight="1">
      <c r="A220" s="30"/>
      <c r="B220" s="70"/>
      <c r="C220" s="258"/>
      <c r="D220" s="172" t="s">
        <v>224</v>
      </c>
      <c r="E220" s="160">
        <v>2040.3</v>
      </c>
      <c r="F220" s="160">
        <v>0</v>
      </c>
      <c r="G220" s="76">
        <f t="shared" si="3"/>
        <v>0</v>
      </c>
    </row>
    <row r="221" spans="1:7" ht="18.75" customHeight="1">
      <c r="A221" s="30"/>
      <c r="B221" s="70"/>
      <c r="C221" s="259"/>
      <c r="D221" s="172" t="s">
        <v>225</v>
      </c>
      <c r="E221" s="160">
        <v>8300</v>
      </c>
      <c r="F221" s="160">
        <v>0</v>
      </c>
      <c r="G221" s="76">
        <f t="shared" si="3"/>
        <v>0</v>
      </c>
    </row>
    <row r="222" spans="1:7" ht="24" customHeight="1">
      <c r="A222" s="30"/>
      <c r="B222" s="70"/>
      <c r="C222" s="257" t="s">
        <v>455</v>
      </c>
      <c r="D222" s="172" t="s">
        <v>226</v>
      </c>
      <c r="E222" s="160">
        <v>2799.4</v>
      </c>
      <c r="F222" s="160">
        <v>3289.5</v>
      </c>
      <c r="G222" s="76">
        <f t="shared" si="3"/>
        <v>117.50732299778524</v>
      </c>
    </row>
    <row r="223" spans="1:7" ht="15" customHeight="1">
      <c r="A223" s="30"/>
      <c r="B223" s="70"/>
      <c r="C223" s="260"/>
      <c r="D223" s="172" t="s">
        <v>227</v>
      </c>
      <c r="E223" s="160">
        <v>32192.6</v>
      </c>
      <c r="F223" s="160">
        <v>4996.4</v>
      </c>
      <c r="G223" s="76">
        <f t="shared" si="3"/>
        <v>15.520336971850673</v>
      </c>
    </row>
    <row r="224" spans="1:7" ht="27.75" customHeight="1">
      <c r="A224" s="30"/>
      <c r="B224" s="70"/>
      <c r="C224" s="151" t="s">
        <v>41</v>
      </c>
      <c r="D224" s="172" t="s">
        <v>228</v>
      </c>
      <c r="E224" s="160">
        <v>5.1</v>
      </c>
      <c r="F224" s="160">
        <v>0</v>
      </c>
      <c r="G224" s="76">
        <f t="shared" si="3"/>
        <v>0</v>
      </c>
    </row>
    <row r="225" spans="1:7" ht="33" customHeight="1">
      <c r="A225" s="30"/>
      <c r="B225" s="70"/>
      <c r="C225" s="151" t="s">
        <v>76</v>
      </c>
      <c r="D225" s="172" t="s">
        <v>229</v>
      </c>
      <c r="E225" s="160">
        <v>507.8</v>
      </c>
      <c r="F225" s="160">
        <v>185.9</v>
      </c>
      <c r="G225" s="76">
        <f t="shared" si="3"/>
        <v>36.60890114218196</v>
      </c>
    </row>
    <row r="226" spans="1:7" ht="69.75" customHeight="1">
      <c r="A226" s="30"/>
      <c r="B226" s="72"/>
      <c r="C226" s="189" t="s">
        <v>42</v>
      </c>
      <c r="D226" s="172" t="s">
        <v>230</v>
      </c>
      <c r="E226" s="160">
        <v>45522.1</v>
      </c>
      <c r="F226" s="160">
        <v>9136</v>
      </c>
      <c r="G226" s="76">
        <f t="shared" si="3"/>
        <v>20.069372897998996</v>
      </c>
    </row>
    <row r="227" spans="1:7" ht="43.5" customHeight="1">
      <c r="A227" s="30"/>
      <c r="B227" s="72"/>
      <c r="C227" s="179" t="s">
        <v>522</v>
      </c>
      <c r="D227" s="172" t="s">
        <v>231</v>
      </c>
      <c r="E227" s="160">
        <v>69.8</v>
      </c>
      <c r="F227" s="160">
        <v>35.5</v>
      </c>
      <c r="G227" s="76">
        <f t="shared" si="3"/>
        <v>50.85959885386819</v>
      </c>
    </row>
    <row r="228" spans="1:7" ht="48.75" customHeight="1">
      <c r="A228" s="30"/>
      <c r="B228" s="72"/>
      <c r="C228" s="179" t="s">
        <v>43</v>
      </c>
      <c r="D228" s="172" t="s">
        <v>232</v>
      </c>
      <c r="E228" s="160">
        <v>802.2</v>
      </c>
      <c r="F228" s="160">
        <v>408.2</v>
      </c>
      <c r="G228" s="76">
        <f t="shared" si="3"/>
        <v>50.885066068312135</v>
      </c>
    </row>
    <row r="229" spans="1:7" ht="41.25" customHeight="1">
      <c r="A229" s="30"/>
      <c r="B229" s="72"/>
      <c r="C229" s="179" t="s">
        <v>388</v>
      </c>
      <c r="D229" s="172" t="s">
        <v>387</v>
      </c>
      <c r="E229" s="160">
        <v>28616.9</v>
      </c>
      <c r="F229" s="160">
        <v>6700</v>
      </c>
      <c r="G229" s="76">
        <f t="shared" si="3"/>
        <v>23.412738626475964</v>
      </c>
    </row>
    <row r="230" spans="1:7" ht="17.25" customHeight="1">
      <c r="A230" s="30"/>
      <c r="B230" s="72" t="s">
        <v>247</v>
      </c>
      <c r="C230" s="15" t="s">
        <v>148</v>
      </c>
      <c r="D230" s="60" t="s">
        <v>233</v>
      </c>
      <c r="E230" s="163">
        <f>E232+E231+E233</f>
        <v>0</v>
      </c>
      <c r="F230" s="163">
        <f>F232+F231+F233</f>
        <v>0</v>
      </c>
      <c r="G230" s="107">
        <v>0</v>
      </c>
    </row>
    <row r="231" spans="1:7" ht="28.5" customHeight="1" hidden="1">
      <c r="A231" s="30"/>
      <c r="B231" s="72"/>
      <c r="C231" s="66" t="s">
        <v>5</v>
      </c>
      <c r="D231" s="67" t="s">
        <v>488</v>
      </c>
      <c r="E231" s="159"/>
      <c r="F231" s="159"/>
      <c r="G231" s="76">
        <v>0</v>
      </c>
    </row>
    <row r="232" spans="1:7" ht="27" customHeight="1" hidden="1">
      <c r="A232" s="30"/>
      <c r="B232" s="70"/>
      <c r="C232" s="26" t="s">
        <v>80</v>
      </c>
      <c r="D232" s="68" t="s">
        <v>81</v>
      </c>
      <c r="E232" s="161"/>
      <c r="F232" s="161"/>
      <c r="G232" s="76">
        <v>0</v>
      </c>
    </row>
    <row r="233" spans="1:7" ht="55.5" customHeight="1" hidden="1">
      <c r="A233" s="30"/>
      <c r="B233" s="72"/>
      <c r="C233" s="28" t="s">
        <v>44</v>
      </c>
      <c r="D233" s="68" t="s">
        <v>45</v>
      </c>
      <c r="E233" s="162">
        <v>0</v>
      </c>
      <c r="F233" s="162">
        <v>0</v>
      </c>
      <c r="G233" s="76" t="e">
        <f t="shared" si="3"/>
        <v>#DIV/0!</v>
      </c>
    </row>
    <row r="234" spans="1:7" ht="24" customHeight="1">
      <c r="A234" s="30"/>
      <c r="B234" s="72" t="s">
        <v>46</v>
      </c>
      <c r="C234" s="73" t="s">
        <v>6</v>
      </c>
      <c r="D234" s="139" t="s">
        <v>7</v>
      </c>
      <c r="E234" s="155">
        <f>E235</f>
        <v>142279.7</v>
      </c>
      <c r="F234" s="155"/>
      <c r="G234" s="108">
        <f t="shared" si="3"/>
        <v>0</v>
      </c>
    </row>
    <row r="235" spans="1:7" ht="18" customHeight="1">
      <c r="A235" s="30"/>
      <c r="B235" s="70"/>
      <c r="C235" s="74" t="s">
        <v>8</v>
      </c>
      <c r="D235" s="69" t="s">
        <v>9</v>
      </c>
      <c r="E235" s="113">
        <v>142279.7</v>
      </c>
      <c r="F235" s="113">
        <v>0</v>
      </c>
      <c r="G235" s="76">
        <f t="shared" si="3"/>
        <v>0</v>
      </c>
    </row>
    <row r="236" spans="1:7" ht="56.25" customHeight="1">
      <c r="A236" s="197"/>
      <c r="B236" s="193" t="s">
        <v>47</v>
      </c>
      <c r="C236" s="194" t="s">
        <v>285</v>
      </c>
      <c r="D236" s="195" t="s">
        <v>10</v>
      </c>
      <c r="E236" s="160">
        <v>0</v>
      </c>
      <c r="F236" s="160">
        <v>0</v>
      </c>
      <c r="G236" s="76">
        <v>0</v>
      </c>
    </row>
    <row r="237" spans="1:7" ht="47.25" customHeight="1">
      <c r="A237" s="197"/>
      <c r="B237" s="193" t="s">
        <v>12</v>
      </c>
      <c r="C237" s="194" t="s">
        <v>11</v>
      </c>
      <c r="D237" s="196" t="s">
        <v>389</v>
      </c>
      <c r="E237" s="160">
        <v>-1187.7</v>
      </c>
      <c r="F237" s="160">
        <v>-1187.7</v>
      </c>
      <c r="G237" s="76">
        <f>F237/E237*100</f>
        <v>100</v>
      </c>
    </row>
    <row r="238" spans="1:7" ht="15.75" customHeight="1" hidden="1">
      <c r="A238" s="30"/>
      <c r="B238" s="83"/>
      <c r="C238" s="128"/>
      <c r="D238" s="129"/>
      <c r="E238" s="130"/>
      <c r="F238" s="130"/>
      <c r="G238" s="130"/>
    </row>
    <row r="239" spans="1:7" ht="24.75" customHeight="1" hidden="1">
      <c r="A239" s="1"/>
      <c r="B239" s="83"/>
      <c r="C239" s="131"/>
      <c r="D239" s="132"/>
      <c r="E239" s="133"/>
      <c r="F239" s="134"/>
      <c r="G239" s="135"/>
    </row>
    <row r="240" spans="1:7" ht="25.5" customHeight="1" hidden="1">
      <c r="A240" s="1"/>
      <c r="B240" s="83"/>
      <c r="C240" s="131"/>
      <c r="D240" s="132"/>
      <c r="E240" s="133"/>
      <c r="F240" s="134"/>
      <c r="G240" s="135"/>
    </row>
    <row r="241" spans="1:7" ht="27" customHeight="1">
      <c r="A241" s="1"/>
      <c r="B241" s="83"/>
      <c r="C241" s="204" t="s">
        <v>496</v>
      </c>
      <c r="E241" s="205"/>
      <c r="F241" s="192" t="s">
        <v>497</v>
      </c>
      <c r="G241" s="135"/>
    </row>
    <row r="242" spans="1:8" ht="160.5" customHeight="1">
      <c r="A242" s="1"/>
      <c r="B242" s="83"/>
      <c r="C242" s="136"/>
      <c r="D242" s="137"/>
      <c r="E242" s="138"/>
      <c r="F242" s="138"/>
      <c r="G242" s="135"/>
      <c r="H242" s="27"/>
    </row>
    <row r="243" spans="2:7" ht="171.75" customHeight="1">
      <c r="B243" s="80"/>
      <c r="C243" s="25"/>
      <c r="D243" s="77" t="s">
        <v>281</v>
      </c>
      <c r="G243" s="80"/>
    </row>
    <row r="244" spans="2:7" ht="250.5" customHeight="1">
      <c r="B244" s="80"/>
      <c r="C244" s="19"/>
      <c r="D244" s="20"/>
      <c r="F244" s="109"/>
      <c r="G244" s="141"/>
    </row>
    <row r="245" spans="2:7" ht="38.25" customHeight="1" hidden="1">
      <c r="B245" s="80"/>
      <c r="C245" s="19"/>
      <c r="D245" s="20"/>
      <c r="F245" s="109"/>
      <c r="G245" s="141"/>
    </row>
    <row r="246" spans="2:7" ht="117" customHeight="1" hidden="1">
      <c r="B246" s="80"/>
      <c r="C246" s="19"/>
      <c r="D246" s="20"/>
      <c r="F246" s="109"/>
      <c r="G246" s="141"/>
    </row>
    <row r="247" spans="2:7" ht="162.75" customHeight="1">
      <c r="B247" s="80"/>
      <c r="C247" s="19"/>
      <c r="D247" s="20"/>
      <c r="F247" s="109"/>
      <c r="G247" s="141"/>
    </row>
    <row r="248" spans="2:9" ht="57.75" customHeight="1">
      <c r="B248" s="80"/>
      <c r="C248" s="19"/>
      <c r="D248" s="20"/>
      <c r="F248" s="109"/>
      <c r="G248" s="141"/>
      <c r="H248" s="140"/>
      <c r="I248" s="140"/>
    </row>
    <row r="249" spans="2:9" ht="69" customHeight="1">
      <c r="B249" s="80"/>
      <c r="C249" s="19"/>
      <c r="D249" s="20"/>
      <c r="F249" s="109"/>
      <c r="G249" s="141"/>
      <c r="H249" s="140"/>
      <c r="I249" s="140"/>
    </row>
    <row r="250" spans="2:9" ht="36" customHeight="1">
      <c r="B250" s="80"/>
      <c r="C250" s="19"/>
      <c r="D250" s="20"/>
      <c r="F250" s="109"/>
      <c r="G250" s="141"/>
      <c r="H250" s="140"/>
      <c r="I250" s="140"/>
    </row>
    <row r="251" spans="3:9" ht="18.75" customHeight="1">
      <c r="C251" s="4"/>
      <c r="D251" s="5"/>
      <c r="E251"/>
      <c r="F251" s="265" t="s">
        <v>439</v>
      </c>
      <c r="G251" s="266"/>
      <c r="H251" s="140"/>
      <c r="I251" s="140"/>
    </row>
    <row r="252" spans="3:9" ht="64.5" customHeight="1">
      <c r="C252" s="4"/>
      <c r="D252" s="5"/>
      <c r="E252" s="253" t="s">
        <v>378</v>
      </c>
      <c r="F252" s="249"/>
      <c r="G252" s="249"/>
      <c r="H252" s="140"/>
      <c r="I252" s="140"/>
    </row>
    <row r="253" spans="3:9" ht="18.75" customHeight="1">
      <c r="C253" s="4"/>
      <c r="D253" s="5"/>
      <c r="F253" s="240"/>
      <c r="G253" s="240"/>
      <c r="H253" s="140"/>
      <c r="I253" s="140"/>
    </row>
    <row r="254" spans="3:9" ht="66.75" customHeight="1">
      <c r="C254" s="238" t="s">
        <v>382</v>
      </c>
      <c r="D254" s="241"/>
      <c r="E254" s="241"/>
      <c r="F254" s="241"/>
      <c r="G254" s="239"/>
      <c r="H254" s="140"/>
      <c r="I254" s="140"/>
    </row>
    <row r="255" spans="3:9" ht="52.5" customHeight="1">
      <c r="C255" s="17" t="s">
        <v>143</v>
      </c>
      <c r="D255" s="23" t="s">
        <v>288</v>
      </c>
      <c r="E255" s="200" t="s">
        <v>383</v>
      </c>
      <c r="F255" s="23" t="s">
        <v>384</v>
      </c>
      <c r="G255" s="202" t="s">
        <v>50</v>
      </c>
      <c r="H255" s="140"/>
      <c r="I255" s="140"/>
    </row>
    <row r="256" spans="3:9" ht="1.5" customHeight="1">
      <c r="C256" s="7" t="s">
        <v>167</v>
      </c>
      <c r="D256" s="8" t="s">
        <v>168</v>
      </c>
      <c r="E256" s="110"/>
      <c r="F256" s="111">
        <v>-7124.433</v>
      </c>
      <c r="G256" s="82"/>
      <c r="H256" s="140"/>
      <c r="I256" s="140"/>
    </row>
    <row r="257" spans="3:9" ht="18.75" customHeight="1">
      <c r="C257" s="148" t="s">
        <v>169</v>
      </c>
      <c r="D257" s="149"/>
      <c r="E257" s="146">
        <f>E258</f>
        <v>67651.69999999972</v>
      </c>
      <c r="F257" s="147">
        <f>F258</f>
        <v>-22695.999999999978</v>
      </c>
      <c r="G257" s="198">
        <f>F257/E257*100</f>
        <v>-33.548306990068355</v>
      </c>
      <c r="H257" s="140"/>
      <c r="I257" s="140"/>
    </row>
    <row r="258" spans="3:9" ht="29.25" customHeight="1">
      <c r="C258" s="24" t="s">
        <v>489</v>
      </c>
      <c r="D258" s="51" t="s">
        <v>268</v>
      </c>
      <c r="E258" s="112">
        <f>E259+E264+E274+E269</f>
        <v>67651.69999999972</v>
      </c>
      <c r="F258" s="112">
        <f>F259+F264+F274+F269</f>
        <v>-22695.999999999978</v>
      </c>
      <c r="G258" s="203">
        <f aca="true" t="shared" si="4" ref="G258:G279">F258/E258*100</f>
        <v>-33.548306990068355</v>
      </c>
      <c r="H258" s="140"/>
      <c r="I258" s="140"/>
    </row>
    <row r="259" spans="3:9" ht="27.75" customHeight="1">
      <c r="C259" s="9" t="s">
        <v>172</v>
      </c>
      <c r="D259" s="51" t="s">
        <v>269</v>
      </c>
      <c r="E259" s="112">
        <f>E260+E262</f>
        <v>19743.5</v>
      </c>
      <c r="F259" s="150">
        <f>F260+F262</f>
        <v>0</v>
      </c>
      <c r="G259" s="203">
        <f t="shared" si="4"/>
        <v>0</v>
      </c>
      <c r="H259" s="140"/>
      <c r="I259" s="140"/>
    </row>
    <row r="260" spans="3:9" ht="30.75" customHeight="1">
      <c r="C260" s="9" t="s">
        <v>173</v>
      </c>
      <c r="D260" s="51" t="s">
        <v>257</v>
      </c>
      <c r="E260" s="112">
        <f>E261</f>
        <v>168743.5</v>
      </c>
      <c r="F260" s="112">
        <f>F261</f>
        <v>0</v>
      </c>
      <c r="G260" s="203">
        <f t="shared" si="4"/>
        <v>0</v>
      </c>
      <c r="H260" s="140"/>
      <c r="I260" s="140"/>
    </row>
    <row r="261" spans="3:9" ht="27.75" customHeight="1">
      <c r="C261" s="9" t="s">
        <v>234</v>
      </c>
      <c r="D261" s="51" t="s">
        <v>270</v>
      </c>
      <c r="E261" s="112">
        <v>168743.5</v>
      </c>
      <c r="F261" s="112">
        <v>0</v>
      </c>
      <c r="G261" s="203">
        <f t="shared" si="4"/>
        <v>0</v>
      </c>
      <c r="H261" s="140"/>
      <c r="I261" s="140"/>
    </row>
    <row r="262" spans="3:9" ht="28.5" customHeight="1">
      <c r="C262" s="9" t="s">
        <v>235</v>
      </c>
      <c r="D262" s="51" t="s">
        <v>259</v>
      </c>
      <c r="E262" s="112">
        <f>E263</f>
        <v>-149000</v>
      </c>
      <c r="F262" s="112">
        <f>F263</f>
        <v>0</v>
      </c>
      <c r="G262" s="203">
        <f t="shared" si="4"/>
        <v>0</v>
      </c>
      <c r="H262" s="140"/>
      <c r="I262" s="140"/>
    </row>
    <row r="263" spans="3:9" ht="28.5" customHeight="1">
      <c r="C263" s="9" t="s">
        <v>236</v>
      </c>
      <c r="D263" s="51" t="s">
        <v>271</v>
      </c>
      <c r="E263" s="112">
        <v>-149000</v>
      </c>
      <c r="F263" s="112">
        <v>0</v>
      </c>
      <c r="G263" s="203">
        <f t="shared" si="4"/>
        <v>0</v>
      </c>
      <c r="H263" s="140"/>
      <c r="I263" s="140"/>
    </row>
    <row r="264" spans="3:9" ht="28.5" customHeight="1">
      <c r="C264" s="9" t="s">
        <v>237</v>
      </c>
      <c r="D264" s="51" t="s">
        <v>261</v>
      </c>
      <c r="E264" s="112">
        <f>E265+E267</f>
        <v>-53743.5</v>
      </c>
      <c r="F264" s="112">
        <f>F265+F267</f>
        <v>-37628.4</v>
      </c>
      <c r="G264" s="203">
        <f t="shared" si="4"/>
        <v>70.01479248653327</v>
      </c>
      <c r="H264" s="140"/>
      <c r="I264" s="140"/>
    </row>
    <row r="265" spans="3:9" ht="37.5" customHeight="1">
      <c r="C265" s="9" t="s">
        <v>317</v>
      </c>
      <c r="D265" s="51" t="s">
        <v>262</v>
      </c>
      <c r="E265" s="112">
        <f>E266</f>
        <v>0</v>
      </c>
      <c r="F265" s="112">
        <f>F266</f>
        <v>0</v>
      </c>
      <c r="G265" s="203">
        <v>0</v>
      </c>
      <c r="H265" s="140"/>
      <c r="I265" s="140"/>
    </row>
    <row r="266" spans="3:9" ht="38.25" customHeight="1">
      <c r="C266" s="9" t="s">
        <v>318</v>
      </c>
      <c r="D266" s="51" t="s">
        <v>272</v>
      </c>
      <c r="E266" s="112">
        <v>0</v>
      </c>
      <c r="F266" s="112">
        <v>0</v>
      </c>
      <c r="G266" s="203">
        <v>0</v>
      </c>
      <c r="H266" s="140"/>
      <c r="I266" s="140"/>
    </row>
    <row r="267" spans="3:9" ht="28.5" customHeight="1">
      <c r="C267" s="9" t="s">
        <v>319</v>
      </c>
      <c r="D267" s="51" t="s">
        <v>273</v>
      </c>
      <c r="E267" s="112">
        <f>E268</f>
        <v>-53743.5</v>
      </c>
      <c r="F267" s="112">
        <f>F268</f>
        <v>-37628.4</v>
      </c>
      <c r="G267" s="203">
        <f t="shared" si="4"/>
        <v>70.01479248653327</v>
      </c>
      <c r="H267" s="140"/>
      <c r="I267" s="140"/>
    </row>
    <row r="268" spans="3:9" ht="40.5" customHeight="1">
      <c r="C268" s="9" t="s">
        <v>320</v>
      </c>
      <c r="D268" s="51" t="s">
        <v>265</v>
      </c>
      <c r="E268" s="112">
        <v>-53743.5</v>
      </c>
      <c r="F268" s="112">
        <v>-37628.4</v>
      </c>
      <c r="G268" s="203">
        <f t="shared" si="4"/>
        <v>70.01479248653327</v>
      </c>
      <c r="H268" s="140"/>
      <c r="I268" s="140"/>
    </row>
    <row r="269" spans="3:9" ht="40.5" customHeight="1">
      <c r="C269" s="31" t="s">
        <v>451</v>
      </c>
      <c r="D269" s="56" t="s">
        <v>274</v>
      </c>
      <c r="E269" s="112">
        <f aca="true" t="shared" si="5" ref="E269:F272">E270</f>
        <v>0</v>
      </c>
      <c r="F269" s="112">
        <f t="shared" si="5"/>
        <v>-4500</v>
      </c>
      <c r="G269" s="203">
        <v>0</v>
      </c>
      <c r="H269" s="140"/>
      <c r="I269" s="140"/>
    </row>
    <row r="270" spans="3:9" ht="40.5" customHeight="1">
      <c r="C270" s="31" t="s">
        <v>452</v>
      </c>
      <c r="D270" s="56" t="s">
        <v>275</v>
      </c>
      <c r="E270" s="112">
        <f t="shared" si="5"/>
        <v>0</v>
      </c>
      <c r="F270" s="112">
        <f t="shared" si="5"/>
        <v>-4500</v>
      </c>
      <c r="G270" s="203">
        <v>0</v>
      </c>
      <c r="H270" s="140"/>
      <c r="I270" s="140"/>
    </row>
    <row r="271" spans="3:9" ht="55.5" customHeight="1">
      <c r="C271" s="31" t="s">
        <v>450</v>
      </c>
      <c r="D271" s="56" t="s">
        <v>276</v>
      </c>
      <c r="E271" s="112">
        <f t="shared" si="5"/>
        <v>0</v>
      </c>
      <c r="F271" s="112">
        <f t="shared" si="5"/>
        <v>-4500</v>
      </c>
      <c r="G271" s="203">
        <v>0</v>
      </c>
      <c r="H271" s="140"/>
      <c r="I271" s="140"/>
    </row>
    <row r="272" spans="3:9" ht="57.75" customHeight="1">
      <c r="C272" s="31" t="s">
        <v>449</v>
      </c>
      <c r="D272" s="56" t="s">
        <v>277</v>
      </c>
      <c r="E272" s="112">
        <f t="shared" si="5"/>
        <v>0</v>
      </c>
      <c r="F272" s="112">
        <f t="shared" si="5"/>
        <v>-4500</v>
      </c>
      <c r="G272" s="203">
        <v>0</v>
      </c>
      <c r="H272" s="140"/>
      <c r="I272" s="140"/>
    </row>
    <row r="273" spans="3:9" ht="40.5" customHeight="1">
      <c r="C273" s="31" t="s">
        <v>453</v>
      </c>
      <c r="D273" s="56" t="s">
        <v>278</v>
      </c>
      <c r="E273" s="112">
        <v>0</v>
      </c>
      <c r="F273" s="112">
        <v>-4500</v>
      </c>
      <c r="G273" s="203">
        <v>0</v>
      </c>
      <c r="H273" s="140"/>
      <c r="I273" s="140"/>
    </row>
    <row r="274" spans="3:9" ht="26.25" customHeight="1">
      <c r="C274" s="31" t="s">
        <v>162</v>
      </c>
      <c r="D274" s="57" t="s">
        <v>418</v>
      </c>
      <c r="E274" s="112">
        <f>E278+E275</f>
        <v>101651.69999999972</v>
      </c>
      <c r="F274" s="112">
        <f>F278+F275</f>
        <v>19432.400000000023</v>
      </c>
      <c r="G274" s="203">
        <f t="shared" si="4"/>
        <v>19.11665028720629</v>
      </c>
      <c r="H274" s="140"/>
      <c r="I274" s="140"/>
    </row>
    <row r="275" spans="3:9" ht="29.25" customHeight="1">
      <c r="C275" s="9" t="s">
        <v>289</v>
      </c>
      <c r="D275" s="51" t="s">
        <v>279</v>
      </c>
      <c r="E275" s="112">
        <v>-2040686.1</v>
      </c>
      <c r="F275" s="112">
        <v>-397394.1</v>
      </c>
      <c r="G275" s="203">
        <f t="shared" si="4"/>
        <v>19.473553526924103</v>
      </c>
      <c r="H275" s="140"/>
      <c r="I275" s="140"/>
    </row>
    <row r="276" spans="3:9" ht="32.25" customHeight="1" hidden="1">
      <c r="C276" s="18" t="s">
        <v>290</v>
      </c>
      <c r="D276" s="54" t="s">
        <v>291</v>
      </c>
      <c r="E276" s="113"/>
      <c r="F276" s="113"/>
      <c r="G276" s="203" t="e">
        <f t="shared" si="4"/>
        <v>#DIV/0!</v>
      </c>
      <c r="H276" s="140"/>
      <c r="I276" s="140"/>
    </row>
    <row r="277" spans="3:9" ht="17.25" customHeight="1" hidden="1">
      <c r="C277" s="18" t="s">
        <v>292</v>
      </c>
      <c r="D277" s="54" t="s">
        <v>293</v>
      </c>
      <c r="E277" s="113"/>
      <c r="F277" s="113"/>
      <c r="G277" s="203" t="e">
        <f t="shared" si="4"/>
        <v>#DIV/0!</v>
      </c>
      <c r="H277" s="140"/>
      <c r="I277" s="140"/>
    </row>
    <row r="278" spans="3:9" ht="27" customHeight="1">
      <c r="C278" s="9" t="s">
        <v>294</v>
      </c>
      <c r="D278" s="55" t="s">
        <v>280</v>
      </c>
      <c r="E278" s="112">
        <v>2142337.8</v>
      </c>
      <c r="F278" s="112">
        <v>416826.5</v>
      </c>
      <c r="G278" s="203">
        <f t="shared" si="4"/>
        <v>19.45661883947527</v>
      </c>
      <c r="H278" s="140"/>
      <c r="I278" s="140"/>
    </row>
    <row r="279" spans="3:9" ht="19.5" customHeight="1">
      <c r="C279" s="22" t="s">
        <v>325</v>
      </c>
      <c r="D279" s="58"/>
      <c r="E279" s="146">
        <f>E258</f>
        <v>67651.69999999972</v>
      </c>
      <c r="F279" s="146">
        <f>F258</f>
        <v>-22695.999999999978</v>
      </c>
      <c r="G279" s="199">
        <f t="shared" si="4"/>
        <v>-33.548306990068355</v>
      </c>
      <c r="H279" s="140"/>
      <c r="I279" s="140"/>
    </row>
    <row r="280" spans="3:9" ht="134.25" customHeight="1">
      <c r="C280" s="204" t="s">
        <v>496</v>
      </c>
      <c r="E280" s="205"/>
      <c r="F280" s="192" t="s">
        <v>497</v>
      </c>
      <c r="G280" s="80"/>
      <c r="H280" s="140"/>
      <c r="I280" s="140"/>
    </row>
    <row r="281" spans="7:9" ht="44.25" customHeight="1">
      <c r="G281" s="80"/>
      <c r="H281" s="140"/>
      <c r="I281" s="140"/>
    </row>
    <row r="282" spans="3:9" ht="42" customHeight="1">
      <c r="C282" s="21"/>
      <c r="D282" s="46"/>
      <c r="E282" s="114"/>
      <c r="F282" s="115"/>
      <c r="G282" s="80"/>
      <c r="H282" s="140"/>
      <c r="I282" s="140"/>
    </row>
    <row r="283" spans="3:9" ht="7.5" customHeight="1" hidden="1">
      <c r="C283" s="21"/>
      <c r="D283" s="46"/>
      <c r="E283" s="114"/>
      <c r="F283" s="115"/>
      <c r="G283" s="80"/>
      <c r="H283" s="140"/>
      <c r="I283" s="140"/>
    </row>
    <row r="284" spans="3:9" ht="84.75" customHeight="1" hidden="1">
      <c r="C284" s="21"/>
      <c r="D284" s="46"/>
      <c r="E284" s="114"/>
      <c r="F284" s="115"/>
      <c r="G284" s="80"/>
      <c r="H284" s="140"/>
      <c r="I284" s="140"/>
    </row>
    <row r="285" spans="3:9" ht="30" customHeight="1" hidden="1">
      <c r="C285" s="21"/>
      <c r="D285" s="46"/>
      <c r="E285" s="114"/>
      <c r="F285" s="115"/>
      <c r="G285" s="80"/>
      <c r="H285" s="140"/>
      <c r="I285" s="140"/>
    </row>
    <row r="286" spans="3:9" ht="61.5" customHeight="1" hidden="1">
      <c r="C286" s="21"/>
      <c r="D286" s="46"/>
      <c r="E286" s="114"/>
      <c r="F286" s="115"/>
      <c r="G286" s="80"/>
      <c r="H286" s="140"/>
      <c r="I286" s="140"/>
    </row>
    <row r="287" spans="5:9" ht="43.5" customHeight="1" hidden="1">
      <c r="E287" s="89"/>
      <c r="F287" s="242"/>
      <c r="G287" s="242"/>
      <c r="H287" s="140"/>
      <c r="I287" s="140"/>
    </row>
    <row r="288" spans="5:9" ht="12.75" customHeight="1" hidden="1">
      <c r="E288" s="116"/>
      <c r="F288" s="243"/>
      <c r="G288" s="243"/>
      <c r="H288" s="142"/>
      <c r="I288" s="142"/>
    </row>
    <row r="289" spans="5:9" ht="28.5" customHeight="1" hidden="1">
      <c r="E289" s="243"/>
      <c r="F289" s="240"/>
      <c r="G289" s="240"/>
      <c r="H289" s="79"/>
      <c r="I289" s="140"/>
    </row>
    <row r="290" spans="5:9" ht="15.75" customHeight="1">
      <c r="E290"/>
      <c r="F290" s="265" t="s">
        <v>440</v>
      </c>
      <c r="G290" s="266"/>
      <c r="H290" s="140"/>
      <c r="I290" s="140"/>
    </row>
    <row r="291" spans="5:9" ht="56.25" customHeight="1">
      <c r="E291" s="253" t="s">
        <v>378</v>
      </c>
      <c r="F291" s="249"/>
      <c r="G291" s="249"/>
      <c r="H291" s="140"/>
      <c r="I291" s="140"/>
    </row>
    <row r="292" spans="5:9" ht="12.75">
      <c r="E292" s="89"/>
      <c r="F292" s="83"/>
      <c r="G292" s="83"/>
      <c r="H292" s="140"/>
      <c r="I292" s="140"/>
    </row>
    <row r="293" spans="3:9" ht="40.5" customHeight="1">
      <c r="C293" s="238" t="s">
        <v>385</v>
      </c>
      <c r="D293" s="239"/>
      <c r="E293" s="239"/>
      <c r="F293" s="239"/>
      <c r="G293" s="239"/>
      <c r="H293" s="16"/>
      <c r="I293" s="140"/>
    </row>
    <row r="294" spans="7:9" ht="12.75">
      <c r="G294" s="80"/>
      <c r="H294" s="140"/>
      <c r="I294" s="140"/>
    </row>
    <row r="295" spans="3:9" ht="60" customHeight="1">
      <c r="C295" s="17" t="s">
        <v>83</v>
      </c>
      <c r="D295" s="23" t="s">
        <v>288</v>
      </c>
      <c r="E295" s="200" t="s">
        <v>383</v>
      </c>
      <c r="F295" s="201" t="s">
        <v>386</v>
      </c>
      <c r="G295" s="202" t="s">
        <v>50</v>
      </c>
      <c r="H295" s="140"/>
      <c r="I295" s="140"/>
    </row>
    <row r="296" spans="3:9" ht="0.75" customHeight="1" hidden="1">
      <c r="C296" s="7" t="s">
        <v>167</v>
      </c>
      <c r="D296" s="8" t="s">
        <v>168</v>
      </c>
      <c r="E296" s="110"/>
      <c r="F296" s="117">
        <v>-7124.433</v>
      </c>
      <c r="G296" s="82"/>
      <c r="H296" s="140"/>
      <c r="I296" s="140"/>
    </row>
    <row r="297" spans="3:9" ht="12.75" customHeight="1" hidden="1">
      <c r="C297" s="9" t="s">
        <v>169</v>
      </c>
      <c r="D297" s="10"/>
      <c r="E297" s="118"/>
      <c r="F297" s="117">
        <v>9400</v>
      </c>
      <c r="G297" s="82"/>
      <c r="H297" s="140"/>
      <c r="I297" s="140"/>
    </row>
    <row r="298" spans="3:9" ht="25.5" customHeight="1" hidden="1">
      <c r="C298" s="9" t="s">
        <v>170</v>
      </c>
      <c r="D298" s="10" t="s">
        <v>171</v>
      </c>
      <c r="E298" s="118"/>
      <c r="F298" s="117">
        <v>9400</v>
      </c>
      <c r="G298" s="82"/>
      <c r="H298" s="140"/>
      <c r="I298" s="140"/>
    </row>
    <row r="299" spans="3:9" ht="16.5" customHeight="1">
      <c r="C299" s="9" t="s">
        <v>172</v>
      </c>
      <c r="D299" s="51" t="s">
        <v>252</v>
      </c>
      <c r="E299" s="119">
        <f>E300+E302</f>
        <v>19743.5</v>
      </c>
      <c r="F299" s="119">
        <f>F300+F302</f>
        <v>0</v>
      </c>
      <c r="G299" s="203">
        <f aca="true" t="shared" si="6" ref="G299:G319">F299/E299*100</f>
        <v>0</v>
      </c>
      <c r="H299" s="140"/>
      <c r="I299" s="140"/>
    </row>
    <row r="300" spans="3:9" ht="26.25">
      <c r="C300" s="9" t="s">
        <v>173</v>
      </c>
      <c r="D300" s="51" t="s">
        <v>257</v>
      </c>
      <c r="E300" s="119">
        <f>E301</f>
        <v>168743.5</v>
      </c>
      <c r="F300" s="120">
        <f>F301</f>
        <v>0</v>
      </c>
      <c r="G300" s="203">
        <f t="shared" si="6"/>
        <v>0</v>
      </c>
      <c r="H300" s="140"/>
      <c r="I300" s="140"/>
    </row>
    <row r="301" spans="3:9" ht="26.25">
      <c r="C301" s="9" t="s">
        <v>234</v>
      </c>
      <c r="D301" s="51" t="s">
        <v>258</v>
      </c>
      <c r="E301" s="119">
        <v>168743.5</v>
      </c>
      <c r="F301" s="120">
        <v>0</v>
      </c>
      <c r="G301" s="203">
        <f t="shared" si="6"/>
        <v>0</v>
      </c>
      <c r="H301" s="140"/>
      <c r="I301" s="140"/>
    </row>
    <row r="302" spans="3:9" ht="26.25">
      <c r="C302" s="9" t="s">
        <v>235</v>
      </c>
      <c r="D302" s="51" t="s">
        <v>259</v>
      </c>
      <c r="E302" s="119">
        <f>E303</f>
        <v>-149000</v>
      </c>
      <c r="F302" s="120">
        <f>F303</f>
        <v>0</v>
      </c>
      <c r="G302" s="203">
        <f t="shared" si="6"/>
        <v>0</v>
      </c>
      <c r="H302" s="140"/>
      <c r="I302" s="140"/>
    </row>
    <row r="303" spans="3:9" ht="24.75" customHeight="1">
      <c r="C303" s="9" t="s">
        <v>236</v>
      </c>
      <c r="D303" s="51" t="s">
        <v>260</v>
      </c>
      <c r="E303" s="119">
        <v>-149000</v>
      </c>
      <c r="F303" s="120">
        <v>0</v>
      </c>
      <c r="G303" s="203">
        <f t="shared" si="6"/>
        <v>0</v>
      </c>
      <c r="H303" s="140"/>
      <c r="I303" s="140"/>
    </row>
    <row r="304" spans="3:9" ht="26.25">
      <c r="C304" s="9" t="s">
        <v>237</v>
      </c>
      <c r="D304" s="51" t="s">
        <v>261</v>
      </c>
      <c r="E304" s="121">
        <f>E305+E307</f>
        <v>-53743.5</v>
      </c>
      <c r="F304" s="122">
        <f>F305+F307</f>
        <v>-37628.4</v>
      </c>
      <c r="G304" s="203">
        <f t="shared" si="6"/>
        <v>70.01479248653327</v>
      </c>
      <c r="H304" s="140"/>
      <c r="I304" s="140"/>
    </row>
    <row r="305" spans="3:9" ht="26.25">
      <c r="C305" s="9" t="s">
        <v>317</v>
      </c>
      <c r="D305" s="51" t="s">
        <v>262</v>
      </c>
      <c r="E305" s="121">
        <f>E306</f>
        <v>0</v>
      </c>
      <c r="F305" s="122">
        <f>F306</f>
        <v>0</v>
      </c>
      <c r="G305" s="203">
        <v>0</v>
      </c>
      <c r="H305" s="140"/>
      <c r="I305" s="140"/>
    </row>
    <row r="306" spans="3:9" ht="26.25">
      <c r="C306" s="9" t="s">
        <v>318</v>
      </c>
      <c r="D306" s="51" t="s">
        <v>263</v>
      </c>
      <c r="E306" s="121">
        <v>0</v>
      </c>
      <c r="F306" s="120">
        <v>0</v>
      </c>
      <c r="G306" s="203">
        <v>0</v>
      </c>
      <c r="H306" s="140"/>
      <c r="I306" s="140"/>
    </row>
    <row r="307" spans="3:9" ht="39">
      <c r="C307" s="9" t="s">
        <v>319</v>
      </c>
      <c r="D307" s="51" t="s">
        <v>264</v>
      </c>
      <c r="E307" s="119">
        <f>E308</f>
        <v>-53743.5</v>
      </c>
      <c r="F307" s="120">
        <f>F308</f>
        <v>-37628.4</v>
      </c>
      <c r="G307" s="203">
        <f t="shared" si="6"/>
        <v>70.01479248653327</v>
      </c>
      <c r="H307" s="140"/>
      <c r="I307" s="140"/>
    </row>
    <row r="308" spans="3:9" ht="39">
      <c r="C308" s="9" t="s">
        <v>320</v>
      </c>
      <c r="D308" s="51" t="s">
        <v>265</v>
      </c>
      <c r="E308" s="119">
        <v>-53743.5</v>
      </c>
      <c r="F308" s="120">
        <v>-37628.4</v>
      </c>
      <c r="G308" s="203">
        <f t="shared" si="6"/>
        <v>70.01479248653327</v>
      </c>
      <c r="H308" s="140"/>
      <c r="I308" s="140"/>
    </row>
    <row r="309" spans="3:9" ht="12.75">
      <c r="C309" s="32" t="s">
        <v>451</v>
      </c>
      <c r="D309" s="52" t="s">
        <v>256</v>
      </c>
      <c r="E309" s="112">
        <f aca="true" t="shared" si="7" ref="E309:F312">E310</f>
        <v>0</v>
      </c>
      <c r="F309" s="112">
        <f t="shared" si="7"/>
        <v>-4500</v>
      </c>
      <c r="G309" s="203">
        <v>0</v>
      </c>
      <c r="H309" s="140"/>
      <c r="I309" s="140"/>
    </row>
    <row r="310" spans="3:9" ht="12.75">
      <c r="C310" s="32" t="s">
        <v>452</v>
      </c>
      <c r="D310" s="52" t="s">
        <v>255</v>
      </c>
      <c r="E310" s="112">
        <f t="shared" si="7"/>
        <v>0</v>
      </c>
      <c r="F310" s="112">
        <f t="shared" si="7"/>
        <v>-4500</v>
      </c>
      <c r="G310" s="203">
        <v>0</v>
      </c>
      <c r="H310" s="140"/>
      <c r="I310" s="140"/>
    </row>
    <row r="311" spans="3:9" ht="52.5">
      <c r="C311" s="32" t="s">
        <v>450</v>
      </c>
      <c r="D311" s="52" t="s">
        <v>254</v>
      </c>
      <c r="E311" s="112">
        <f t="shared" si="7"/>
        <v>0</v>
      </c>
      <c r="F311" s="112">
        <f t="shared" si="7"/>
        <v>-4500</v>
      </c>
      <c r="G311" s="203">
        <v>0</v>
      </c>
      <c r="H311" s="140"/>
      <c r="I311" s="140"/>
    </row>
    <row r="312" spans="3:9" ht="52.5">
      <c r="C312" s="32" t="s">
        <v>449</v>
      </c>
      <c r="D312" s="52" t="s">
        <v>253</v>
      </c>
      <c r="E312" s="112">
        <f t="shared" si="7"/>
        <v>0</v>
      </c>
      <c r="F312" s="112">
        <f t="shared" si="7"/>
        <v>-4500</v>
      </c>
      <c r="G312" s="203">
        <v>0</v>
      </c>
      <c r="H312" s="140"/>
      <c r="I312" s="140"/>
    </row>
    <row r="313" spans="3:9" ht="26.25">
      <c r="C313" s="32" t="s">
        <v>453</v>
      </c>
      <c r="D313" s="52" t="s">
        <v>251</v>
      </c>
      <c r="E313" s="112">
        <v>0</v>
      </c>
      <c r="F313" s="112">
        <v>-4500</v>
      </c>
      <c r="G313" s="203">
        <v>0</v>
      </c>
      <c r="H313" s="140"/>
      <c r="I313" s="140"/>
    </row>
    <row r="314" spans="3:9" ht="12.75">
      <c r="C314" s="32" t="s">
        <v>417</v>
      </c>
      <c r="D314" s="53" t="s">
        <v>418</v>
      </c>
      <c r="E314" s="123">
        <f>E318+E315</f>
        <v>101651.69999999972</v>
      </c>
      <c r="F314" s="124">
        <f>F318+F315</f>
        <v>19432.400000000023</v>
      </c>
      <c r="G314" s="203">
        <f t="shared" si="6"/>
        <v>19.11665028720629</v>
      </c>
      <c r="H314" s="140"/>
      <c r="I314" s="140"/>
    </row>
    <row r="315" spans="3:9" ht="25.5" customHeight="1">
      <c r="C315" s="9" t="s">
        <v>289</v>
      </c>
      <c r="D315" s="51" t="s">
        <v>266</v>
      </c>
      <c r="E315" s="112">
        <v>-2040686.1</v>
      </c>
      <c r="F315" s="112">
        <v>-397394.1</v>
      </c>
      <c r="G315" s="203">
        <f t="shared" si="6"/>
        <v>19.473553526924103</v>
      </c>
      <c r="H315" s="140"/>
      <c r="I315" s="140"/>
    </row>
    <row r="316" spans="3:9" ht="0.75" customHeight="1" hidden="1">
      <c r="C316" s="18" t="s">
        <v>290</v>
      </c>
      <c r="D316" s="54" t="s">
        <v>291</v>
      </c>
      <c r="E316" s="113"/>
      <c r="F316" s="113"/>
      <c r="G316" s="203" t="e">
        <f t="shared" si="6"/>
        <v>#DIV/0!</v>
      </c>
      <c r="H316" s="140"/>
      <c r="I316" s="140"/>
    </row>
    <row r="317" spans="3:9" ht="25.5" customHeight="1" hidden="1">
      <c r="C317" s="18" t="s">
        <v>292</v>
      </c>
      <c r="D317" s="54" t="s">
        <v>293</v>
      </c>
      <c r="E317" s="113"/>
      <c r="F317" s="113"/>
      <c r="G317" s="203" t="e">
        <f t="shared" si="6"/>
        <v>#DIV/0!</v>
      </c>
      <c r="H317" s="140"/>
      <c r="I317" s="140"/>
    </row>
    <row r="318" spans="3:9" ht="12.75">
      <c r="C318" s="9" t="s">
        <v>294</v>
      </c>
      <c r="D318" s="55" t="s">
        <v>267</v>
      </c>
      <c r="E318" s="112">
        <v>2142337.8</v>
      </c>
      <c r="F318" s="112">
        <v>416826.5</v>
      </c>
      <c r="G318" s="203">
        <f t="shared" si="6"/>
        <v>19.45661883947527</v>
      </c>
      <c r="H318" s="140"/>
      <c r="I318" s="140"/>
    </row>
    <row r="319" spans="3:9" ht="24" customHeight="1">
      <c r="C319" s="22" t="s">
        <v>325</v>
      </c>
      <c r="D319" s="125"/>
      <c r="E319" s="126">
        <f>E299+E304+E314+E309</f>
        <v>67651.69999999972</v>
      </c>
      <c r="F319" s="127">
        <f>F299+F304+F314+F309</f>
        <v>-22695.999999999978</v>
      </c>
      <c r="G319" s="199">
        <f t="shared" si="6"/>
        <v>-33.548306990068355</v>
      </c>
      <c r="H319" s="140"/>
      <c r="I319" s="140"/>
    </row>
    <row r="320" spans="7:9" ht="12.75">
      <c r="G320" s="80"/>
      <c r="H320" s="140"/>
      <c r="I320" s="140"/>
    </row>
    <row r="321" spans="7:9" ht="12.75">
      <c r="G321" s="80"/>
      <c r="H321" s="140"/>
      <c r="I321" s="140"/>
    </row>
    <row r="322" spans="7:9" ht="12.75">
      <c r="G322" s="80"/>
      <c r="H322" s="140"/>
      <c r="I322" s="140"/>
    </row>
    <row r="323" spans="3:9" ht="13.5">
      <c r="C323" s="25"/>
      <c r="G323" s="80"/>
      <c r="H323" s="140"/>
      <c r="I323" s="140"/>
    </row>
    <row r="324" spans="3:9" ht="12.75">
      <c r="C324" s="204" t="s">
        <v>496</v>
      </c>
      <c r="E324" s="205"/>
      <c r="F324" s="192" t="s">
        <v>497</v>
      </c>
      <c r="G324" s="80"/>
      <c r="H324" s="140"/>
      <c r="I324" s="140"/>
    </row>
    <row r="325" spans="7:9" ht="12.75">
      <c r="G325" s="80"/>
      <c r="H325" s="140"/>
      <c r="I325" s="140"/>
    </row>
    <row r="326" spans="7:9" ht="12.75">
      <c r="G326" s="80"/>
      <c r="H326" s="140"/>
      <c r="I326" s="140"/>
    </row>
    <row r="327" spans="7:9" ht="12.75">
      <c r="G327" s="80"/>
      <c r="H327" s="140"/>
      <c r="I327" s="140"/>
    </row>
    <row r="328" spans="7:9" ht="12.75">
      <c r="G328" s="80"/>
      <c r="H328" s="140"/>
      <c r="I328" s="140"/>
    </row>
    <row r="329" spans="7:9" ht="12.75">
      <c r="G329" s="80"/>
      <c r="H329" s="140"/>
      <c r="I329" s="140"/>
    </row>
    <row r="330" spans="7:9" ht="12.75">
      <c r="G330" s="80"/>
      <c r="H330" s="140"/>
      <c r="I330" s="140"/>
    </row>
    <row r="331" spans="7:9" ht="12.75">
      <c r="G331" s="80"/>
      <c r="H331" s="140"/>
      <c r="I331" s="140"/>
    </row>
    <row r="332" spans="7:9" ht="12.75">
      <c r="G332" s="80"/>
      <c r="H332" s="140"/>
      <c r="I332" s="140"/>
    </row>
    <row r="333" spans="7:9" ht="12.75">
      <c r="G333" s="80"/>
      <c r="H333" s="140"/>
      <c r="I333" s="140"/>
    </row>
    <row r="334" spans="7:9" ht="12.75">
      <c r="G334" s="80"/>
      <c r="H334" s="140"/>
      <c r="I334" s="140"/>
    </row>
    <row r="335" spans="7:9" ht="12.75">
      <c r="G335" s="80"/>
      <c r="H335" s="140"/>
      <c r="I335" s="140"/>
    </row>
    <row r="336" spans="7:9" ht="12.75">
      <c r="G336" s="80"/>
      <c r="H336" s="140"/>
      <c r="I336" s="140"/>
    </row>
    <row r="337" spans="7:9" ht="12.75">
      <c r="G337" s="80"/>
      <c r="H337" s="140"/>
      <c r="I337" s="140"/>
    </row>
    <row r="338" spans="7:9" ht="12.75">
      <c r="G338" s="80"/>
      <c r="H338" s="140"/>
      <c r="I338" s="140"/>
    </row>
    <row r="339" spans="7:9" ht="12.75">
      <c r="G339" s="80"/>
      <c r="H339" s="140"/>
      <c r="I339" s="140"/>
    </row>
    <row r="340" spans="7:9" ht="12.75">
      <c r="G340" s="80"/>
      <c r="H340" s="140"/>
      <c r="I340" s="140"/>
    </row>
    <row r="341" spans="7:9" ht="12.75">
      <c r="G341" s="80"/>
      <c r="H341" s="140"/>
      <c r="I341" s="140"/>
    </row>
    <row r="342" spans="7:9" ht="12.75">
      <c r="G342" s="80"/>
      <c r="H342" s="140"/>
      <c r="I342" s="140"/>
    </row>
    <row r="343" spans="7:9" ht="12.75">
      <c r="G343" s="80"/>
      <c r="H343" s="140"/>
      <c r="I343" s="140"/>
    </row>
    <row r="344" spans="7:10" ht="12.75">
      <c r="G344" s="80"/>
      <c r="H344" s="140"/>
      <c r="I344" s="140"/>
      <c r="J344" s="140"/>
    </row>
    <row r="345" spans="7:10" ht="12.75">
      <c r="G345" s="80"/>
      <c r="H345" s="140"/>
      <c r="I345" s="140"/>
      <c r="J345" s="140"/>
    </row>
    <row r="346" spans="7:10" ht="12.75">
      <c r="G346" s="80"/>
      <c r="H346" s="140"/>
      <c r="I346" s="140"/>
      <c r="J346" s="140"/>
    </row>
    <row r="347" spans="7:10" ht="12.75">
      <c r="G347" s="80"/>
      <c r="H347" s="140"/>
      <c r="I347" s="140"/>
      <c r="J347" s="140"/>
    </row>
    <row r="348" spans="7:11" ht="12.75">
      <c r="G348" s="80"/>
      <c r="H348" s="140"/>
      <c r="I348" s="140"/>
      <c r="J348" s="140"/>
      <c r="K348" s="140"/>
    </row>
    <row r="349" spans="7:11" ht="12.75">
      <c r="G349" s="80"/>
      <c r="H349" s="140"/>
      <c r="I349" s="140"/>
      <c r="J349" s="140"/>
      <c r="K349" s="140"/>
    </row>
    <row r="350" spans="7:11" ht="12.75">
      <c r="G350" s="80"/>
      <c r="H350" s="140"/>
      <c r="I350" s="140"/>
      <c r="J350" s="140"/>
      <c r="K350" s="140"/>
    </row>
    <row r="351" spans="7:11" ht="12.75">
      <c r="G351" s="80"/>
      <c r="H351" s="140"/>
      <c r="I351" s="140"/>
      <c r="J351" s="140"/>
      <c r="K351" s="140"/>
    </row>
    <row r="352" spans="7:11" ht="12.75">
      <c r="G352" s="80"/>
      <c r="H352" s="140"/>
      <c r="I352" s="140"/>
      <c r="J352" s="140"/>
      <c r="K352" s="140"/>
    </row>
    <row r="353" spans="7:11" ht="12.75">
      <c r="G353" s="80"/>
      <c r="H353" s="140"/>
      <c r="I353" s="140"/>
      <c r="J353" s="140"/>
      <c r="K353" s="140"/>
    </row>
    <row r="354" spans="7:11" ht="12.75">
      <c r="G354" s="80"/>
      <c r="H354" s="140"/>
      <c r="I354" s="140"/>
      <c r="J354" s="140"/>
      <c r="K354" s="140"/>
    </row>
    <row r="355" spans="7:11" ht="12.75">
      <c r="G355" s="80"/>
      <c r="H355" s="140"/>
      <c r="I355" s="140"/>
      <c r="J355" s="140"/>
      <c r="K355" s="140"/>
    </row>
    <row r="356" spans="7:11" ht="12.75">
      <c r="G356" s="80"/>
      <c r="H356" s="140"/>
      <c r="I356" s="140"/>
      <c r="J356" s="140"/>
      <c r="K356" s="140"/>
    </row>
    <row r="357" spans="7:11" ht="12.75">
      <c r="G357" s="80"/>
      <c r="H357" s="140"/>
      <c r="I357" s="140"/>
      <c r="J357" s="140"/>
      <c r="K357" s="140"/>
    </row>
    <row r="358" spans="7:11" ht="12.75">
      <c r="G358" s="80"/>
      <c r="H358" s="140"/>
      <c r="I358" s="140"/>
      <c r="J358" s="140"/>
      <c r="K358" s="140"/>
    </row>
    <row r="359" spans="7:11" ht="12.75">
      <c r="G359" s="80"/>
      <c r="H359" s="140"/>
      <c r="I359" s="140"/>
      <c r="J359" s="140"/>
      <c r="K359" s="140"/>
    </row>
    <row r="360" spans="7:11" ht="12.75">
      <c r="G360" s="80"/>
      <c r="H360" s="140"/>
      <c r="I360" s="140"/>
      <c r="J360" s="140"/>
      <c r="K360" s="140"/>
    </row>
    <row r="361" spans="7:11" ht="12.75">
      <c r="G361" s="80"/>
      <c r="H361" s="140"/>
      <c r="I361" s="140"/>
      <c r="J361" s="140"/>
      <c r="K361" s="140"/>
    </row>
    <row r="362" spans="7:11" ht="12.75">
      <c r="G362" s="80"/>
      <c r="H362" s="140"/>
      <c r="I362" s="140"/>
      <c r="J362" s="140"/>
      <c r="K362" s="140"/>
    </row>
    <row r="363" spans="7:11" ht="12.75">
      <c r="G363" s="80"/>
      <c r="H363" s="140"/>
      <c r="I363" s="140"/>
      <c r="J363" s="140"/>
      <c r="K363" s="140"/>
    </row>
    <row r="364" spans="7:11" ht="12.75">
      <c r="G364" s="80"/>
      <c r="H364" s="140"/>
      <c r="I364" s="140"/>
      <c r="J364" s="140"/>
      <c r="K364" s="140"/>
    </row>
    <row r="365" spans="7:11" ht="12.75">
      <c r="G365" s="80"/>
      <c r="H365" s="140"/>
      <c r="I365" s="140"/>
      <c r="J365" s="140"/>
      <c r="K365" s="140"/>
    </row>
    <row r="366" spans="7:11" ht="12.75">
      <c r="G366" s="80"/>
      <c r="H366" s="140"/>
      <c r="I366" s="140"/>
      <c r="J366" s="140"/>
      <c r="K366" s="140"/>
    </row>
    <row r="367" spans="7:11" ht="12.75">
      <c r="G367" s="80"/>
      <c r="H367" s="140"/>
      <c r="I367" s="140"/>
      <c r="J367" s="140"/>
      <c r="K367" s="140"/>
    </row>
    <row r="368" spans="7:11" ht="12.75">
      <c r="G368" s="80"/>
      <c r="H368" s="140"/>
      <c r="I368" s="140"/>
      <c r="J368" s="140"/>
      <c r="K368" s="140"/>
    </row>
    <row r="369" spans="7:11" ht="12.75">
      <c r="G369" s="80"/>
      <c r="H369" s="140"/>
      <c r="I369" s="140"/>
      <c r="J369" s="140"/>
      <c r="K369" s="140"/>
    </row>
    <row r="370" spans="7:11" ht="12.75">
      <c r="G370" s="80"/>
      <c r="H370" s="140"/>
      <c r="I370" s="140"/>
      <c r="J370" s="140"/>
      <c r="K370" s="140"/>
    </row>
    <row r="371" spans="7:11" ht="12.75">
      <c r="G371" s="80"/>
      <c r="H371" s="140"/>
      <c r="I371" s="140"/>
      <c r="J371" s="140"/>
      <c r="K371" s="140"/>
    </row>
    <row r="372" spans="7:11" ht="12.75">
      <c r="G372" s="80"/>
      <c r="H372" s="140"/>
      <c r="I372" s="140"/>
      <c r="J372" s="140"/>
      <c r="K372" s="140"/>
    </row>
    <row r="373" spans="7:11" ht="12.75">
      <c r="G373" s="80"/>
      <c r="H373" s="140"/>
      <c r="I373" s="140"/>
      <c r="J373" s="140"/>
      <c r="K373" s="140"/>
    </row>
    <row r="374" spans="7:11" ht="12.75">
      <c r="G374" s="80"/>
      <c r="H374" s="140"/>
      <c r="I374" s="140"/>
      <c r="J374" s="140"/>
      <c r="K374" s="140"/>
    </row>
    <row r="375" spans="7:11" ht="12.75">
      <c r="G375" s="80"/>
      <c r="H375" s="140"/>
      <c r="I375" s="140"/>
      <c r="J375" s="140"/>
      <c r="K375" s="140"/>
    </row>
    <row r="376" spans="7:11" ht="12.75">
      <c r="G376" s="80"/>
      <c r="H376" s="140"/>
      <c r="I376" s="140"/>
      <c r="J376" s="140"/>
      <c r="K376" s="140"/>
    </row>
    <row r="377" spans="7:11" ht="12.75">
      <c r="G377" s="80"/>
      <c r="H377" s="140"/>
      <c r="I377" s="140"/>
      <c r="J377" s="140"/>
      <c r="K377" s="140"/>
    </row>
    <row r="378" spans="7:11" ht="12.75">
      <c r="G378" s="80"/>
      <c r="H378" s="140"/>
      <c r="I378" s="140"/>
      <c r="J378" s="140"/>
      <c r="K378" s="140"/>
    </row>
    <row r="379" spans="7:11" ht="12.75">
      <c r="G379" s="80"/>
      <c r="H379" s="140"/>
      <c r="I379" s="140"/>
      <c r="J379" s="140"/>
      <c r="K379" s="140"/>
    </row>
    <row r="380" spans="7:11" ht="12.75">
      <c r="G380" s="80"/>
      <c r="H380" s="140"/>
      <c r="I380" s="140"/>
      <c r="J380" s="140"/>
      <c r="K380" s="140"/>
    </row>
    <row r="381" spans="7:11" ht="12.75">
      <c r="G381" s="80"/>
      <c r="H381" s="140"/>
      <c r="I381" s="140"/>
      <c r="J381" s="140"/>
      <c r="K381" s="140"/>
    </row>
    <row r="382" spans="7:11" ht="12.75">
      <c r="G382" s="80"/>
      <c r="H382" s="140"/>
      <c r="I382" s="140"/>
      <c r="J382" s="140"/>
      <c r="K382" s="140"/>
    </row>
    <row r="383" spans="7:11" ht="12.75">
      <c r="G383" s="80"/>
      <c r="H383" s="140"/>
      <c r="I383" s="140"/>
      <c r="J383" s="140"/>
      <c r="K383" s="140"/>
    </row>
    <row r="384" spans="7:11" ht="12.75">
      <c r="G384" s="80"/>
      <c r="H384" s="140"/>
      <c r="I384" s="140"/>
      <c r="J384" s="140"/>
      <c r="K384" s="140"/>
    </row>
    <row r="385" spans="7:11" ht="12.75">
      <c r="G385" s="80"/>
      <c r="H385" s="140"/>
      <c r="I385" s="140"/>
      <c r="J385" s="140"/>
      <c r="K385" s="140"/>
    </row>
    <row r="386" spans="7:11" ht="12.75">
      <c r="G386" s="80"/>
      <c r="H386" s="140"/>
      <c r="I386" s="140"/>
      <c r="J386" s="140"/>
      <c r="K386" s="140"/>
    </row>
    <row r="387" spans="7:11" ht="12.75">
      <c r="G387" s="80"/>
      <c r="H387" s="140"/>
      <c r="I387" s="140"/>
      <c r="J387" s="140"/>
      <c r="K387" s="140"/>
    </row>
    <row r="388" spans="7:11" ht="12.75">
      <c r="G388" s="80"/>
      <c r="H388" s="140"/>
      <c r="I388" s="140"/>
      <c r="J388" s="140"/>
      <c r="K388" s="140"/>
    </row>
    <row r="389" spans="7:11" ht="12.75">
      <c r="G389" s="80"/>
      <c r="H389" s="140"/>
      <c r="I389" s="140"/>
      <c r="J389" s="140"/>
      <c r="K389" s="140"/>
    </row>
    <row r="390" spans="7:11" ht="12.75">
      <c r="G390" s="80"/>
      <c r="H390" s="140"/>
      <c r="I390" s="140"/>
      <c r="J390" s="140"/>
      <c r="K390" s="140"/>
    </row>
    <row r="391" spans="7:11" ht="12.75">
      <c r="G391" s="80"/>
      <c r="H391" s="140"/>
      <c r="I391" s="140"/>
      <c r="J391" s="140"/>
      <c r="K391" s="140"/>
    </row>
    <row r="392" spans="7:11" ht="12.75">
      <c r="G392" s="80"/>
      <c r="H392" s="140"/>
      <c r="I392" s="140"/>
      <c r="J392" s="140"/>
      <c r="K392" s="140"/>
    </row>
    <row r="393" spans="7:11" ht="12.75">
      <c r="G393" s="80"/>
      <c r="H393" s="140"/>
      <c r="I393" s="140"/>
      <c r="J393" s="140"/>
      <c r="K393" s="140"/>
    </row>
    <row r="394" spans="7:11" ht="12.75">
      <c r="G394" s="80"/>
      <c r="H394" s="140"/>
      <c r="I394" s="140"/>
      <c r="J394" s="140"/>
      <c r="K394" s="140"/>
    </row>
    <row r="395" spans="7:11" ht="12.75">
      <c r="G395" s="80"/>
      <c r="H395" s="140"/>
      <c r="I395" s="140"/>
      <c r="J395" s="140"/>
      <c r="K395" s="140"/>
    </row>
    <row r="396" spans="7:11" ht="12.75">
      <c r="G396" s="80"/>
      <c r="H396" s="140"/>
      <c r="I396" s="140"/>
      <c r="J396" s="140"/>
      <c r="K396" s="140"/>
    </row>
    <row r="397" spans="7:11" ht="12.75">
      <c r="G397" s="80"/>
      <c r="H397" s="140"/>
      <c r="I397" s="140"/>
      <c r="J397" s="140"/>
      <c r="K397" s="140"/>
    </row>
    <row r="398" spans="7:11" ht="12.75">
      <c r="G398" s="80"/>
      <c r="H398" s="140"/>
      <c r="I398" s="140"/>
      <c r="J398" s="140"/>
      <c r="K398" s="140"/>
    </row>
    <row r="399" spans="7:11" ht="12.75">
      <c r="G399" s="80"/>
      <c r="H399" s="140"/>
      <c r="I399" s="140"/>
      <c r="J399" s="140"/>
      <c r="K399" s="140"/>
    </row>
    <row r="400" spans="7:11" ht="12.75">
      <c r="G400" s="80"/>
      <c r="H400" s="140"/>
      <c r="I400" s="140"/>
      <c r="J400" s="140"/>
      <c r="K400" s="140"/>
    </row>
    <row r="401" spans="7:11" ht="12.75">
      <c r="G401" s="80"/>
      <c r="H401" s="140"/>
      <c r="I401" s="140"/>
      <c r="J401" s="140"/>
      <c r="K401" s="140"/>
    </row>
    <row r="402" spans="7:11" ht="12.75">
      <c r="G402" s="80"/>
      <c r="H402" s="140"/>
      <c r="I402" s="140"/>
      <c r="J402" s="140"/>
      <c r="K402" s="140"/>
    </row>
    <row r="403" spans="7:11" ht="12.75">
      <c r="G403" s="80"/>
      <c r="H403" s="140"/>
      <c r="I403" s="140"/>
      <c r="J403" s="140"/>
      <c r="K403" s="140"/>
    </row>
    <row r="404" spans="7:11" ht="12.75">
      <c r="G404" s="80"/>
      <c r="H404" s="140"/>
      <c r="I404" s="140"/>
      <c r="J404" s="140"/>
      <c r="K404" s="140"/>
    </row>
    <row r="405" spans="7:11" ht="12.75">
      <c r="G405" s="80"/>
      <c r="H405" s="140"/>
      <c r="I405" s="140"/>
      <c r="J405" s="140"/>
      <c r="K405" s="140"/>
    </row>
    <row r="406" spans="7:11" ht="12.75">
      <c r="G406" s="80"/>
      <c r="H406" s="140"/>
      <c r="I406" s="140"/>
      <c r="J406" s="140"/>
      <c r="K406" s="140"/>
    </row>
    <row r="407" spans="7:11" ht="12.75">
      <c r="G407" s="80"/>
      <c r="H407" s="140"/>
      <c r="I407" s="140"/>
      <c r="J407" s="140"/>
      <c r="K407" s="140"/>
    </row>
    <row r="408" spans="7:11" ht="12.75">
      <c r="G408" s="80"/>
      <c r="H408" s="140"/>
      <c r="I408" s="140"/>
      <c r="J408" s="140"/>
      <c r="K408" s="140"/>
    </row>
    <row r="409" spans="7:11" ht="12.75">
      <c r="G409" s="80"/>
      <c r="H409" s="140"/>
      <c r="I409" s="140"/>
      <c r="J409" s="140"/>
      <c r="K409" s="140"/>
    </row>
    <row r="410" spans="7:11" ht="12.75">
      <c r="G410" s="80"/>
      <c r="H410" s="140"/>
      <c r="I410" s="140"/>
      <c r="J410" s="140"/>
      <c r="K410" s="140"/>
    </row>
    <row r="411" spans="7:11" ht="12.75">
      <c r="G411" s="80"/>
      <c r="H411" s="140"/>
      <c r="I411" s="140"/>
      <c r="J411" s="140"/>
      <c r="K411" s="140"/>
    </row>
    <row r="412" spans="7:11" ht="12.75">
      <c r="G412" s="80"/>
      <c r="H412" s="140"/>
      <c r="I412" s="140"/>
      <c r="J412" s="140"/>
      <c r="K412" s="140"/>
    </row>
    <row r="413" spans="7:11" ht="12.75">
      <c r="G413" s="80"/>
      <c r="H413" s="140"/>
      <c r="I413" s="140"/>
      <c r="J413" s="140"/>
      <c r="K413" s="140"/>
    </row>
    <row r="414" spans="7:11" ht="12.75">
      <c r="G414" s="80"/>
      <c r="H414" s="140"/>
      <c r="I414" s="140"/>
      <c r="J414" s="140"/>
      <c r="K414" s="140"/>
    </row>
    <row r="415" spans="7:11" ht="12.75">
      <c r="G415" s="80"/>
      <c r="H415" s="140"/>
      <c r="I415" s="140"/>
      <c r="J415" s="140"/>
      <c r="K415" s="140"/>
    </row>
    <row r="416" spans="7:11" ht="12.75">
      <c r="G416" s="80"/>
      <c r="H416" s="140"/>
      <c r="I416" s="140"/>
      <c r="J416" s="140"/>
      <c r="K416" s="140"/>
    </row>
    <row r="417" spans="7:11" ht="12.75">
      <c r="G417" s="80"/>
      <c r="H417" s="140"/>
      <c r="I417" s="140"/>
      <c r="J417" s="140"/>
      <c r="K417" s="140"/>
    </row>
    <row r="418" spans="7:11" ht="12.75">
      <c r="G418" s="80"/>
      <c r="H418" s="140"/>
      <c r="I418" s="140"/>
      <c r="J418" s="140"/>
      <c r="K418" s="140"/>
    </row>
    <row r="419" spans="7:11" ht="12.75">
      <c r="G419" s="80"/>
      <c r="H419" s="140"/>
      <c r="I419" s="140"/>
      <c r="J419" s="140"/>
      <c r="K419" s="140"/>
    </row>
    <row r="420" spans="7:11" ht="12.75">
      <c r="G420" s="80"/>
      <c r="H420" s="140"/>
      <c r="I420" s="140"/>
      <c r="J420" s="140"/>
      <c r="K420" s="140"/>
    </row>
    <row r="421" spans="7:11" ht="12.75">
      <c r="G421" s="80"/>
      <c r="H421" s="140"/>
      <c r="I421" s="140"/>
      <c r="J421" s="140"/>
      <c r="K421" s="140"/>
    </row>
    <row r="422" spans="7:11" ht="12.75">
      <c r="G422" s="80"/>
      <c r="H422" s="140"/>
      <c r="I422" s="140"/>
      <c r="J422" s="140"/>
      <c r="K422" s="140"/>
    </row>
    <row r="423" spans="7:11" ht="12.75">
      <c r="G423" s="80"/>
      <c r="H423" s="140"/>
      <c r="I423" s="140"/>
      <c r="J423" s="140"/>
      <c r="K423" s="140"/>
    </row>
    <row r="424" spans="7:11" ht="12.75">
      <c r="G424" s="80"/>
      <c r="H424" s="140"/>
      <c r="I424" s="140"/>
      <c r="J424" s="140"/>
      <c r="K424" s="140"/>
    </row>
    <row r="425" spans="7:11" ht="12.75">
      <c r="G425" s="80"/>
      <c r="H425" s="140"/>
      <c r="I425" s="140"/>
      <c r="J425" s="140"/>
      <c r="K425" s="140"/>
    </row>
    <row r="426" spans="7:11" ht="12.75">
      <c r="G426" s="80"/>
      <c r="H426" s="140"/>
      <c r="I426" s="140"/>
      <c r="J426" s="140"/>
      <c r="K426" s="140"/>
    </row>
    <row r="427" spans="7:11" ht="12.75">
      <c r="G427" s="80"/>
      <c r="H427" s="140"/>
      <c r="I427" s="140"/>
      <c r="J427" s="140"/>
      <c r="K427" s="140"/>
    </row>
    <row r="428" spans="7:11" ht="12.75">
      <c r="G428" s="80"/>
      <c r="H428" s="140"/>
      <c r="I428" s="140"/>
      <c r="J428" s="140"/>
      <c r="K428" s="140"/>
    </row>
    <row r="429" spans="7:11" ht="12.75">
      <c r="G429" s="80"/>
      <c r="H429" s="140"/>
      <c r="I429" s="140"/>
      <c r="J429" s="140"/>
      <c r="K429" s="140"/>
    </row>
    <row r="430" spans="7:11" ht="12.75">
      <c r="G430" s="80"/>
      <c r="H430" s="140"/>
      <c r="I430" s="140"/>
      <c r="J430" s="140"/>
      <c r="K430" s="140"/>
    </row>
    <row r="431" spans="7:11" ht="12.75">
      <c r="G431" s="80"/>
      <c r="H431" s="140"/>
      <c r="I431" s="140"/>
      <c r="J431" s="140"/>
      <c r="K431" s="140"/>
    </row>
    <row r="432" spans="7:11" ht="12.75">
      <c r="G432" s="80"/>
      <c r="H432" s="140"/>
      <c r="I432" s="140"/>
      <c r="J432" s="140"/>
      <c r="K432" s="140"/>
    </row>
    <row r="433" spans="7:11" ht="12.75">
      <c r="G433" s="80"/>
      <c r="H433" s="140"/>
      <c r="I433" s="140"/>
      <c r="J433" s="140"/>
      <c r="K433" s="140"/>
    </row>
    <row r="434" spans="7:11" ht="12.75">
      <c r="G434" s="80"/>
      <c r="H434" s="140"/>
      <c r="I434" s="140"/>
      <c r="J434" s="140"/>
      <c r="K434" s="140"/>
    </row>
    <row r="435" spans="7:11" ht="12.75">
      <c r="G435" s="80"/>
      <c r="H435" s="140"/>
      <c r="I435" s="140"/>
      <c r="J435" s="140"/>
      <c r="K435" s="140"/>
    </row>
    <row r="436" spans="7:11" ht="12.75">
      <c r="G436" s="80"/>
      <c r="H436" s="140"/>
      <c r="I436" s="140"/>
      <c r="J436" s="140"/>
      <c r="K436" s="140"/>
    </row>
    <row r="437" spans="7:11" ht="12.75">
      <c r="G437" s="80"/>
      <c r="H437" s="140"/>
      <c r="I437" s="140"/>
      <c r="J437" s="140"/>
      <c r="K437" s="140"/>
    </row>
    <row r="438" spans="7:11" ht="12.75">
      <c r="G438" s="80"/>
      <c r="H438" s="140"/>
      <c r="I438" s="140"/>
      <c r="J438" s="140"/>
      <c r="K438" s="140"/>
    </row>
    <row r="439" spans="7:11" ht="12.75">
      <c r="G439" s="80"/>
      <c r="H439" s="140"/>
      <c r="I439" s="140"/>
      <c r="J439" s="140"/>
      <c r="K439" s="140"/>
    </row>
    <row r="440" spans="7:11" ht="12.75">
      <c r="G440" s="80"/>
      <c r="H440" s="140"/>
      <c r="I440" s="140"/>
      <c r="J440" s="140"/>
      <c r="K440" s="140"/>
    </row>
    <row r="441" spans="7:11" ht="12.75">
      <c r="G441" s="80"/>
      <c r="H441" s="140"/>
      <c r="I441" s="140"/>
      <c r="J441" s="140"/>
      <c r="K441" s="140"/>
    </row>
    <row r="442" spans="7:11" ht="12.75">
      <c r="G442" s="80"/>
      <c r="H442" s="140"/>
      <c r="I442" s="140"/>
      <c r="J442" s="140"/>
      <c r="K442" s="140"/>
    </row>
    <row r="443" spans="7:11" ht="12.75">
      <c r="G443" s="80"/>
      <c r="H443" s="140"/>
      <c r="I443" s="140"/>
      <c r="J443" s="140"/>
      <c r="K443" s="140"/>
    </row>
    <row r="444" spans="7:11" ht="12.75">
      <c r="G444" s="80"/>
      <c r="H444" s="140"/>
      <c r="I444" s="140"/>
      <c r="J444" s="140"/>
      <c r="K444" s="140"/>
    </row>
    <row r="445" spans="7:11" ht="12.75">
      <c r="G445" s="80"/>
      <c r="H445" s="140"/>
      <c r="I445" s="140"/>
      <c r="J445" s="140"/>
      <c r="K445" s="140"/>
    </row>
    <row r="446" spans="7:11" ht="12.75">
      <c r="G446" s="80"/>
      <c r="H446" s="140"/>
      <c r="I446" s="140"/>
      <c r="J446" s="140"/>
      <c r="K446" s="140"/>
    </row>
    <row r="447" spans="7:11" ht="12.75">
      <c r="G447" s="80"/>
      <c r="H447" s="140"/>
      <c r="I447" s="140"/>
      <c r="J447" s="140"/>
      <c r="K447" s="140"/>
    </row>
    <row r="448" spans="7:11" ht="12.75">
      <c r="G448" s="80"/>
      <c r="H448" s="140"/>
      <c r="I448" s="140"/>
      <c r="J448" s="140"/>
      <c r="K448" s="140"/>
    </row>
    <row r="449" spans="7:11" ht="12.75">
      <c r="G449" s="80"/>
      <c r="H449" s="140"/>
      <c r="I449" s="140"/>
      <c r="J449" s="140"/>
      <c r="K449" s="140"/>
    </row>
    <row r="450" spans="7:11" ht="12.75">
      <c r="G450" s="80"/>
      <c r="H450" s="140"/>
      <c r="I450" s="140"/>
      <c r="J450" s="140"/>
      <c r="K450" s="140"/>
    </row>
    <row r="451" spans="7:11" ht="12.75">
      <c r="G451" s="80"/>
      <c r="H451" s="140"/>
      <c r="I451" s="140"/>
      <c r="J451" s="140"/>
      <c r="K451" s="140"/>
    </row>
    <row r="452" spans="7:11" ht="12.75">
      <c r="G452" s="80"/>
      <c r="H452" s="140"/>
      <c r="I452" s="140"/>
      <c r="J452" s="140"/>
      <c r="K452" s="140"/>
    </row>
    <row r="453" spans="7:11" ht="12.75">
      <c r="G453" s="80"/>
      <c r="H453" s="140"/>
      <c r="I453" s="140"/>
      <c r="J453" s="140"/>
      <c r="K453" s="140"/>
    </row>
    <row r="454" spans="7:11" ht="12.75">
      <c r="G454" s="80"/>
      <c r="H454" s="140"/>
      <c r="I454" s="140"/>
      <c r="J454" s="140"/>
      <c r="K454" s="140"/>
    </row>
    <row r="455" spans="7:11" ht="12.75">
      <c r="G455" s="80"/>
      <c r="H455" s="140"/>
      <c r="I455" s="140"/>
      <c r="J455" s="140"/>
      <c r="K455" s="140"/>
    </row>
    <row r="456" spans="7:11" ht="12.75">
      <c r="G456" s="80"/>
      <c r="H456" s="140"/>
      <c r="I456" s="140"/>
      <c r="J456" s="140"/>
      <c r="K456" s="140"/>
    </row>
    <row r="457" spans="7:11" ht="12.75">
      <c r="G457" s="80"/>
      <c r="H457" s="140"/>
      <c r="I457" s="140"/>
      <c r="J457" s="140"/>
      <c r="K457" s="140"/>
    </row>
    <row r="458" spans="7:11" ht="12.75">
      <c r="G458" s="80"/>
      <c r="H458" s="140"/>
      <c r="I458" s="140"/>
      <c r="J458" s="140"/>
      <c r="K458" s="140"/>
    </row>
    <row r="459" spans="7:11" ht="12.75">
      <c r="G459" s="80"/>
      <c r="H459" s="140"/>
      <c r="I459" s="140"/>
      <c r="J459" s="140"/>
      <c r="K459" s="140"/>
    </row>
    <row r="460" spans="7:11" ht="12.75">
      <c r="G460" s="80"/>
      <c r="H460" s="140"/>
      <c r="I460" s="140"/>
      <c r="J460" s="140"/>
      <c r="K460" s="140"/>
    </row>
    <row r="461" spans="7:11" ht="12.75">
      <c r="G461" s="80"/>
      <c r="H461" s="140"/>
      <c r="I461" s="140"/>
      <c r="J461" s="140"/>
      <c r="K461" s="140"/>
    </row>
    <row r="462" spans="7:11" ht="12.75">
      <c r="G462" s="80"/>
      <c r="H462" s="140"/>
      <c r="I462" s="140"/>
      <c r="J462" s="140"/>
      <c r="K462" s="140"/>
    </row>
    <row r="463" spans="7:11" ht="12.75">
      <c r="G463" s="80"/>
      <c r="H463" s="140"/>
      <c r="I463" s="140"/>
      <c r="J463" s="140"/>
      <c r="K463" s="140"/>
    </row>
    <row r="464" spans="7:11" ht="12.75">
      <c r="G464" s="80"/>
      <c r="H464" s="140"/>
      <c r="I464" s="140"/>
      <c r="J464" s="140"/>
      <c r="K464" s="140"/>
    </row>
    <row r="465" spans="7:11" ht="12.75">
      <c r="G465" s="80"/>
      <c r="H465" s="140"/>
      <c r="I465" s="140"/>
      <c r="J465" s="140"/>
      <c r="K465" s="140"/>
    </row>
    <row r="466" spans="7:11" ht="12.75">
      <c r="G466" s="80"/>
      <c r="H466" s="140"/>
      <c r="I466" s="140"/>
      <c r="J466" s="140"/>
      <c r="K466" s="140"/>
    </row>
    <row r="467" spans="7:11" ht="12.75">
      <c r="G467" s="80"/>
      <c r="H467" s="140"/>
      <c r="I467" s="140"/>
      <c r="J467" s="140"/>
      <c r="K467" s="140"/>
    </row>
    <row r="468" spans="7:11" ht="12.75">
      <c r="G468" s="80"/>
      <c r="H468" s="140"/>
      <c r="I468" s="140"/>
      <c r="J468" s="140"/>
      <c r="K468" s="140"/>
    </row>
    <row r="469" spans="7:11" ht="12.75">
      <c r="G469" s="80"/>
      <c r="H469" s="140"/>
      <c r="I469" s="140"/>
      <c r="J469" s="140"/>
      <c r="K469" s="140"/>
    </row>
    <row r="470" spans="7:11" ht="12.75">
      <c r="G470" s="80"/>
      <c r="H470" s="140"/>
      <c r="I470" s="140"/>
      <c r="J470" s="140"/>
      <c r="K470" s="140"/>
    </row>
    <row r="471" spans="7:11" ht="12.75">
      <c r="G471" s="80"/>
      <c r="H471" s="140"/>
      <c r="I471" s="140"/>
      <c r="J471" s="140"/>
      <c r="K471" s="140"/>
    </row>
    <row r="472" spans="7:11" ht="12.75">
      <c r="G472" s="80"/>
      <c r="H472" s="140"/>
      <c r="I472" s="140"/>
      <c r="J472" s="140"/>
      <c r="K472" s="140"/>
    </row>
    <row r="473" spans="7:11" ht="12.75">
      <c r="G473" s="80"/>
      <c r="H473" s="140"/>
      <c r="I473" s="140"/>
      <c r="J473" s="140"/>
      <c r="K473" s="140"/>
    </row>
    <row r="474" spans="7:11" ht="12.75">
      <c r="G474" s="80"/>
      <c r="H474" s="140"/>
      <c r="I474" s="140"/>
      <c r="J474" s="140"/>
      <c r="K474" s="140"/>
    </row>
    <row r="475" spans="7:11" ht="12.75">
      <c r="G475" s="80"/>
      <c r="H475" s="140"/>
      <c r="I475" s="140"/>
      <c r="J475" s="140"/>
      <c r="K475" s="140"/>
    </row>
    <row r="476" spans="7:11" ht="12.75">
      <c r="G476" s="80"/>
      <c r="H476" s="140"/>
      <c r="I476" s="140"/>
      <c r="J476" s="140"/>
      <c r="K476" s="140"/>
    </row>
    <row r="477" spans="7:11" ht="12.75">
      <c r="G477" s="80"/>
      <c r="H477" s="140"/>
      <c r="I477" s="140"/>
      <c r="J477" s="140"/>
      <c r="K477" s="140"/>
    </row>
    <row r="478" spans="7:11" ht="12.75">
      <c r="G478" s="80"/>
      <c r="H478" s="140"/>
      <c r="I478" s="140"/>
      <c r="J478" s="140"/>
      <c r="K478" s="140"/>
    </row>
    <row r="479" spans="7:11" ht="12.75">
      <c r="G479" s="80"/>
      <c r="H479" s="140"/>
      <c r="I479" s="140"/>
      <c r="J479" s="140"/>
      <c r="K479" s="140"/>
    </row>
    <row r="480" spans="7:11" ht="12.75">
      <c r="G480" s="80"/>
      <c r="H480" s="140"/>
      <c r="I480" s="140"/>
      <c r="J480" s="140"/>
      <c r="K480" s="140"/>
    </row>
    <row r="481" spans="7:11" ht="12.75">
      <c r="G481" s="80"/>
      <c r="H481" s="140"/>
      <c r="I481" s="140"/>
      <c r="J481" s="140"/>
      <c r="K481" s="140"/>
    </row>
    <row r="482" spans="7:11" ht="12.75">
      <c r="G482" s="80"/>
      <c r="H482" s="140"/>
      <c r="I482" s="140"/>
      <c r="J482" s="140"/>
      <c r="K482" s="140"/>
    </row>
    <row r="483" spans="7:11" ht="12.75">
      <c r="G483" s="80"/>
      <c r="H483" s="140"/>
      <c r="I483" s="140"/>
      <c r="J483" s="140"/>
      <c r="K483" s="140"/>
    </row>
    <row r="484" spans="7:11" ht="12.75">
      <c r="G484" s="80"/>
      <c r="H484" s="140"/>
      <c r="I484" s="140"/>
      <c r="J484" s="140"/>
      <c r="K484" s="140"/>
    </row>
    <row r="485" spans="7:11" ht="12.75">
      <c r="G485" s="80"/>
      <c r="H485" s="140"/>
      <c r="I485" s="140"/>
      <c r="J485" s="140"/>
      <c r="K485" s="140"/>
    </row>
    <row r="486" spans="7:11" ht="12.75">
      <c r="G486" s="80"/>
      <c r="H486" s="140"/>
      <c r="I486" s="140"/>
      <c r="J486" s="140"/>
      <c r="K486" s="140"/>
    </row>
    <row r="487" spans="7:11" ht="12.75">
      <c r="G487" s="80"/>
      <c r="H487" s="140"/>
      <c r="I487" s="140"/>
      <c r="J487" s="140"/>
      <c r="K487" s="140"/>
    </row>
    <row r="488" spans="7:11" ht="12.75">
      <c r="G488" s="80"/>
      <c r="H488" s="140"/>
      <c r="I488" s="140"/>
      <c r="J488" s="140"/>
      <c r="K488" s="140"/>
    </row>
    <row r="489" spans="7:11" ht="12.75">
      <c r="G489" s="80"/>
      <c r="H489" s="140"/>
      <c r="I489" s="140"/>
      <c r="J489" s="140"/>
      <c r="K489" s="140"/>
    </row>
    <row r="490" spans="7:11" ht="12.75">
      <c r="G490" s="80"/>
      <c r="H490" s="140"/>
      <c r="I490" s="140"/>
      <c r="J490" s="140"/>
      <c r="K490" s="140"/>
    </row>
    <row r="491" spans="7:11" ht="12.75">
      <c r="G491" s="80"/>
      <c r="H491" s="140"/>
      <c r="I491" s="140"/>
      <c r="J491" s="140"/>
      <c r="K491" s="140"/>
    </row>
    <row r="492" spans="7:11" ht="12.75">
      <c r="G492" s="80"/>
      <c r="H492" s="140"/>
      <c r="I492" s="140"/>
      <c r="J492" s="140"/>
      <c r="K492" s="140"/>
    </row>
    <row r="493" spans="7:11" ht="12.75">
      <c r="G493" s="80"/>
      <c r="H493" s="140"/>
      <c r="I493" s="140"/>
      <c r="J493" s="140"/>
      <c r="K493" s="140"/>
    </row>
    <row r="494" spans="7:11" ht="12.75">
      <c r="G494" s="80"/>
      <c r="H494" s="140"/>
      <c r="I494" s="140"/>
      <c r="J494" s="140"/>
      <c r="K494" s="140"/>
    </row>
    <row r="495" spans="7:11" ht="12.75">
      <c r="G495" s="80"/>
      <c r="H495" s="140"/>
      <c r="I495" s="140"/>
      <c r="J495" s="140"/>
      <c r="K495" s="140"/>
    </row>
    <row r="496" spans="7:11" ht="12.75">
      <c r="G496" s="80"/>
      <c r="H496" s="140"/>
      <c r="I496" s="140"/>
      <c r="J496" s="140"/>
      <c r="K496" s="140"/>
    </row>
    <row r="497" spans="7:11" ht="12.75">
      <c r="G497" s="80"/>
      <c r="H497" s="140"/>
      <c r="I497" s="140"/>
      <c r="J497" s="140"/>
      <c r="K497" s="140"/>
    </row>
    <row r="498" spans="7:11" ht="12.75">
      <c r="G498" s="80"/>
      <c r="H498" s="140"/>
      <c r="I498" s="140"/>
      <c r="J498" s="140"/>
      <c r="K498" s="140"/>
    </row>
    <row r="499" spans="7:11" ht="12.75">
      <c r="G499" s="80"/>
      <c r="H499" s="140"/>
      <c r="I499" s="140"/>
      <c r="J499" s="140"/>
      <c r="K499" s="140"/>
    </row>
    <row r="500" spans="7:11" ht="12.75">
      <c r="G500" s="80"/>
      <c r="H500" s="140"/>
      <c r="I500" s="140"/>
      <c r="J500" s="140"/>
      <c r="K500" s="140"/>
    </row>
    <row r="501" spans="7:11" ht="12.75">
      <c r="G501" s="80"/>
      <c r="H501" s="140"/>
      <c r="I501" s="140"/>
      <c r="J501" s="140"/>
      <c r="K501" s="140"/>
    </row>
    <row r="502" spans="7:11" ht="12.75">
      <c r="G502" s="80"/>
      <c r="H502" s="140"/>
      <c r="I502" s="140"/>
      <c r="J502" s="140"/>
      <c r="K502" s="140"/>
    </row>
    <row r="503" spans="7:11" ht="12.75">
      <c r="G503" s="80"/>
      <c r="H503" s="140"/>
      <c r="I503" s="140"/>
      <c r="J503" s="140"/>
      <c r="K503" s="140"/>
    </row>
    <row r="504" spans="7:11" ht="12.75">
      <c r="G504" s="80"/>
      <c r="H504" s="140"/>
      <c r="I504" s="140"/>
      <c r="J504" s="140"/>
      <c r="K504" s="140"/>
    </row>
    <row r="505" spans="7:11" ht="12.75">
      <c r="G505" s="80"/>
      <c r="H505" s="140"/>
      <c r="I505" s="140"/>
      <c r="J505" s="140"/>
      <c r="K505" s="140"/>
    </row>
    <row r="506" spans="7:11" ht="12.75">
      <c r="G506" s="80"/>
      <c r="H506" s="140"/>
      <c r="I506" s="140"/>
      <c r="J506" s="140"/>
      <c r="K506" s="140"/>
    </row>
    <row r="507" spans="7:11" ht="12.75">
      <c r="G507" s="80"/>
      <c r="H507" s="140"/>
      <c r="I507" s="140"/>
      <c r="J507" s="140"/>
      <c r="K507" s="140"/>
    </row>
    <row r="508" spans="7:11" ht="12.75">
      <c r="G508" s="80"/>
      <c r="H508" s="140"/>
      <c r="I508" s="140"/>
      <c r="J508" s="140"/>
      <c r="K508" s="140"/>
    </row>
    <row r="509" spans="7:11" ht="12.75">
      <c r="G509" s="80"/>
      <c r="H509" s="140"/>
      <c r="I509" s="140"/>
      <c r="J509" s="140"/>
      <c r="K509" s="140"/>
    </row>
    <row r="510" spans="7:11" ht="12.75">
      <c r="G510" s="80"/>
      <c r="H510" s="140"/>
      <c r="I510" s="140"/>
      <c r="J510" s="140"/>
      <c r="K510" s="140"/>
    </row>
    <row r="511" spans="7:11" ht="12.75">
      <c r="G511" s="80"/>
      <c r="H511" s="140"/>
      <c r="I511" s="140"/>
      <c r="J511" s="140"/>
      <c r="K511" s="140"/>
    </row>
    <row r="512" spans="7:11" ht="12.75">
      <c r="G512" s="80"/>
      <c r="H512" s="140"/>
      <c r="I512" s="140"/>
      <c r="J512" s="140"/>
      <c r="K512" s="140"/>
    </row>
    <row r="513" spans="7:11" ht="12.75">
      <c r="G513" s="80"/>
      <c r="H513" s="140"/>
      <c r="I513" s="140"/>
      <c r="J513" s="140"/>
      <c r="K513" s="140"/>
    </row>
    <row r="514" spans="7:11" ht="12.75">
      <c r="G514" s="80"/>
      <c r="H514" s="140"/>
      <c r="I514" s="140"/>
      <c r="J514" s="140"/>
      <c r="K514" s="140"/>
    </row>
    <row r="515" spans="7:11" ht="12.75">
      <c r="G515" s="80"/>
      <c r="H515" s="140"/>
      <c r="I515" s="140"/>
      <c r="J515" s="140"/>
      <c r="K515" s="140"/>
    </row>
    <row r="516" spans="7:11" ht="12.75">
      <c r="G516" s="80"/>
      <c r="H516" s="140"/>
      <c r="I516" s="140"/>
      <c r="J516" s="140"/>
      <c r="K516" s="140"/>
    </row>
    <row r="517" spans="7:11" ht="12.75">
      <c r="G517" s="80"/>
      <c r="H517" s="140"/>
      <c r="I517" s="140"/>
      <c r="J517" s="140"/>
      <c r="K517" s="140"/>
    </row>
    <row r="518" spans="7:11" ht="12.75">
      <c r="G518" s="80"/>
      <c r="H518" s="140"/>
      <c r="I518" s="140"/>
      <c r="J518" s="140"/>
      <c r="K518" s="140"/>
    </row>
    <row r="519" spans="7:11" ht="12.75">
      <c r="G519" s="80"/>
      <c r="H519" s="140"/>
      <c r="I519" s="140"/>
      <c r="J519" s="140"/>
      <c r="K519" s="140"/>
    </row>
    <row r="520" spans="7:11" ht="12.75">
      <c r="G520" s="80"/>
      <c r="H520" s="140"/>
      <c r="I520" s="140"/>
      <c r="J520" s="140"/>
      <c r="K520" s="140"/>
    </row>
    <row r="521" spans="7:11" ht="12.75">
      <c r="G521" s="80"/>
      <c r="H521" s="140"/>
      <c r="I521" s="140"/>
      <c r="J521" s="140"/>
      <c r="K521" s="140"/>
    </row>
    <row r="522" spans="7:11" ht="12.75">
      <c r="G522" s="80"/>
      <c r="H522" s="140"/>
      <c r="I522" s="140"/>
      <c r="J522" s="140"/>
      <c r="K522" s="140"/>
    </row>
    <row r="523" spans="7:11" ht="12.75">
      <c r="G523" s="80"/>
      <c r="H523" s="140"/>
      <c r="I523" s="140"/>
      <c r="J523" s="140"/>
      <c r="K523" s="140"/>
    </row>
    <row r="524" spans="7:11" ht="12.75">
      <c r="G524" s="80"/>
      <c r="H524" s="140"/>
      <c r="I524" s="140"/>
      <c r="J524" s="140"/>
      <c r="K524" s="140"/>
    </row>
    <row r="525" spans="7:11" ht="12.75">
      <c r="G525" s="80"/>
      <c r="H525" s="140"/>
      <c r="I525" s="140"/>
      <c r="J525" s="140"/>
      <c r="K525" s="140"/>
    </row>
    <row r="526" spans="7:11" ht="12.75">
      <c r="G526" s="80"/>
      <c r="H526" s="140"/>
      <c r="I526" s="140"/>
      <c r="J526" s="140"/>
      <c r="K526" s="140"/>
    </row>
    <row r="527" spans="7:11" ht="12.75">
      <c r="G527" s="80"/>
      <c r="H527" s="140"/>
      <c r="I527" s="140"/>
      <c r="J527" s="140"/>
      <c r="K527" s="140"/>
    </row>
    <row r="528" spans="7:11" ht="12.75">
      <c r="G528" s="80"/>
      <c r="H528" s="140"/>
      <c r="I528" s="140"/>
      <c r="J528" s="140"/>
      <c r="K528" s="140"/>
    </row>
    <row r="529" spans="7:11" ht="12.75">
      <c r="G529" s="80"/>
      <c r="H529" s="140"/>
      <c r="I529" s="140"/>
      <c r="J529" s="140"/>
      <c r="K529" s="140"/>
    </row>
    <row r="530" spans="7:11" ht="12.75">
      <c r="G530" s="80"/>
      <c r="H530" s="140"/>
      <c r="I530" s="140"/>
      <c r="J530" s="140"/>
      <c r="K530" s="140"/>
    </row>
    <row r="531" spans="7:11" ht="12.75">
      <c r="G531" s="80"/>
      <c r="H531" s="140"/>
      <c r="I531" s="140"/>
      <c r="J531" s="140"/>
      <c r="K531" s="140"/>
    </row>
    <row r="532" spans="7:11" ht="12.75">
      <c r="G532" s="80"/>
      <c r="H532" s="140"/>
      <c r="I532" s="140"/>
      <c r="J532" s="140"/>
      <c r="K532" s="140"/>
    </row>
    <row r="533" spans="7:11" ht="12.75">
      <c r="G533" s="80"/>
      <c r="H533" s="140"/>
      <c r="I533" s="140"/>
      <c r="J533" s="140"/>
      <c r="K533" s="140"/>
    </row>
    <row r="534" spans="7:11" ht="12.75">
      <c r="G534" s="80"/>
      <c r="H534" s="140"/>
      <c r="I534" s="140"/>
      <c r="J534" s="140"/>
      <c r="K534" s="140"/>
    </row>
    <row r="535" spans="7:11" ht="12.75">
      <c r="G535" s="80"/>
      <c r="H535" s="140"/>
      <c r="I535" s="140"/>
      <c r="J535" s="140"/>
      <c r="K535" s="140"/>
    </row>
    <row r="536" spans="7:11" ht="12.75">
      <c r="G536" s="80"/>
      <c r="H536" s="140"/>
      <c r="I536" s="140"/>
      <c r="J536" s="140"/>
      <c r="K536" s="140"/>
    </row>
    <row r="537" spans="7:11" ht="12.75">
      <c r="G537" s="80"/>
      <c r="H537" s="140"/>
      <c r="I537" s="140"/>
      <c r="J537" s="140"/>
      <c r="K537" s="140"/>
    </row>
    <row r="538" spans="7:11" ht="12.75">
      <c r="G538" s="80"/>
      <c r="H538" s="140"/>
      <c r="I538" s="140"/>
      <c r="J538" s="140"/>
      <c r="K538" s="140"/>
    </row>
    <row r="539" spans="7:11" ht="12.75">
      <c r="G539" s="80"/>
      <c r="H539" s="140"/>
      <c r="I539" s="140"/>
      <c r="J539" s="140"/>
      <c r="K539" s="140"/>
    </row>
    <row r="540" spans="7:11" ht="12.75">
      <c r="G540" s="80"/>
      <c r="H540" s="140"/>
      <c r="I540" s="140"/>
      <c r="J540" s="140"/>
      <c r="K540" s="140"/>
    </row>
    <row r="541" spans="7:11" ht="12.75">
      <c r="G541" s="80"/>
      <c r="H541" s="140"/>
      <c r="I541" s="140"/>
      <c r="J541" s="140"/>
      <c r="K541" s="140"/>
    </row>
    <row r="542" spans="7:11" ht="12.75">
      <c r="G542" s="80"/>
      <c r="H542" s="140"/>
      <c r="I542" s="140"/>
      <c r="J542" s="140"/>
      <c r="K542" s="140"/>
    </row>
    <row r="543" spans="7:11" ht="12.75">
      <c r="G543" s="80"/>
      <c r="H543" s="140"/>
      <c r="I543" s="140"/>
      <c r="J543" s="140"/>
      <c r="K543" s="140"/>
    </row>
    <row r="544" spans="7:11" ht="12.75">
      <c r="G544" s="80"/>
      <c r="H544" s="140"/>
      <c r="I544" s="140"/>
      <c r="J544" s="140"/>
      <c r="K544" s="140"/>
    </row>
    <row r="545" spans="7:11" ht="12.75">
      <c r="G545" s="80"/>
      <c r="H545" s="140"/>
      <c r="I545" s="140"/>
      <c r="J545" s="140"/>
      <c r="K545" s="140"/>
    </row>
    <row r="546" spans="7:11" ht="12.75">
      <c r="G546" s="80"/>
      <c r="H546" s="140"/>
      <c r="I546" s="140"/>
      <c r="J546" s="140"/>
      <c r="K546" s="140"/>
    </row>
    <row r="547" spans="7:11" ht="12.75">
      <c r="G547" s="80"/>
      <c r="H547" s="140"/>
      <c r="I547" s="140"/>
      <c r="J547" s="140"/>
      <c r="K547" s="140"/>
    </row>
    <row r="548" spans="7:11" ht="12.75">
      <c r="G548" s="80"/>
      <c r="H548" s="140"/>
      <c r="I548" s="140"/>
      <c r="J548" s="140"/>
      <c r="K548" s="140"/>
    </row>
    <row r="549" spans="7:11" ht="12.75">
      <c r="G549" s="80"/>
      <c r="H549" s="140"/>
      <c r="I549" s="140"/>
      <c r="J549" s="140"/>
      <c r="K549" s="140"/>
    </row>
    <row r="550" spans="7:11" ht="12.75">
      <c r="G550" s="80"/>
      <c r="H550" s="140"/>
      <c r="I550" s="140"/>
      <c r="J550" s="140"/>
      <c r="K550" s="140"/>
    </row>
    <row r="551" spans="7:11" ht="12.75">
      <c r="G551" s="80"/>
      <c r="H551" s="140"/>
      <c r="I551" s="140"/>
      <c r="J551" s="140"/>
      <c r="K551" s="140"/>
    </row>
    <row r="552" spans="7:11" ht="12.75">
      <c r="G552" s="80"/>
      <c r="H552" s="140"/>
      <c r="I552" s="140"/>
      <c r="J552" s="140"/>
      <c r="K552" s="140"/>
    </row>
    <row r="553" spans="7:11" ht="12.75">
      <c r="G553" s="80"/>
      <c r="H553" s="140"/>
      <c r="I553" s="140"/>
      <c r="J553" s="140"/>
      <c r="K553" s="140"/>
    </row>
    <row r="554" spans="7:11" ht="12.75">
      <c r="G554" s="80"/>
      <c r="H554" s="140"/>
      <c r="I554" s="140"/>
      <c r="J554" s="140"/>
      <c r="K554" s="140"/>
    </row>
    <row r="555" spans="7:11" ht="12.75">
      <c r="G555" s="80"/>
      <c r="H555" s="140"/>
      <c r="I555" s="140"/>
      <c r="J555" s="140"/>
      <c r="K555" s="140"/>
    </row>
    <row r="556" spans="7:11" ht="12.75">
      <c r="G556" s="80"/>
      <c r="H556" s="140"/>
      <c r="I556" s="140"/>
      <c r="J556" s="140"/>
      <c r="K556" s="140"/>
    </row>
    <row r="557" spans="7:11" ht="12.75">
      <c r="G557" s="80"/>
      <c r="H557" s="140"/>
      <c r="I557" s="140"/>
      <c r="J557" s="140"/>
      <c r="K557" s="140"/>
    </row>
    <row r="558" spans="7:11" ht="12.75">
      <c r="G558" s="80"/>
      <c r="H558" s="140"/>
      <c r="I558" s="140"/>
      <c r="J558" s="140"/>
      <c r="K558" s="140"/>
    </row>
    <row r="559" spans="7:11" ht="12.75">
      <c r="G559" s="80"/>
      <c r="H559" s="140"/>
      <c r="I559" s="140"/>
      <c r="J559" s="140"/>
      <c r="K559" s="140"/>
    </row>
    <row r="560" spans="7:11" ht="12.75">
      <c r="G560" s="80"/>
      <c r="H560" s="140"/>
      <c r="I560" s="140"/>
      <c r="J560" s="140"/>
      <c r="K560" s="140"/>
    </row>
    <row r="561" spans="7:11" ht="12.75">
      <c r="G561" s="80"/>
      <c r="H561" s="140"/>
      <c r="I561" s="140"/>
      <c r="J561" s="140"/>
      <c r="K561" s="140"/>
    </row>
    <row r="562" spans="7:11" ht="12.75">
      <c r="G562" s="80"/>
      <c r="H562" s="140"/>
      <c r="I562" s="140"/>
      <c r="J562" s="140"/>
      <c r="K562" s="140"/>
    </row>
    <row r="563" spans="7:11" ht="12.75">
      <c r="G563" s="80"/>
      <c r="H563" s="140"/>
      <c r="I563" s="140"/>
      <c r="J563" s="140"/>
      <c r="K563" s="140"/>
    </row>
    <row r="564" spans="7:11" ht="12.75">
      <c r="G564" s="80"/>
      <c r="H564" s="140"/>
      <c r="I564" s="140"/>
      <c r="J564" s="140"/>
      <c r="K564" s="140"/>
    </row>
    <row r="565" spans="7:11" ht="12.75">
      <c r="G565" s="80"/>
      <c r="H565" s="140"/>
      <c r="I565" s="140"/>
      <c r="J565" s="140"/>
      <c r="K565" s="140"/>
    </row>
    <row r="566" spans="7:11" ht="12.75">
      <c r="G566" s="80"/>
      <c r="H566" s="140"/>
      <c r="I566" s="140"/>
      <c r="J566" s="140"/>
      <c r="K566" s="140"/>
    </row>
    <row r="567" spans="7:11" ht="12.75">
      <c r="G567" s="80"/>
      <c r="H567" s="140"/>
      <c r="I567" s="140"/>
      <c r="J567" s="140"/>
      <c r="K567" s="140"/>
    </row>
    <row r="568" spans="7:11" ht="12.75">
      <c r="G568" s="80"/>
      <c r="H568" s="140"/>
      <c r="I568" s="140"/>
      <c r="J568" s="140"/>
      <c r="K568" s="140"/>
    </row>
    <row r="569" spans="7:11" ht="12.75">
      <c r="G569" s="80"/>
      <c r="H569" s="140"/>
      <c r="I569" s="140"/>
      <c r="J569" s="140"/>
      <c r="K569" s="140"/>
    </row>
    <row r="570" spans="7:11" ht="12.75">
      <c r="G570" s="80"/>
      <c r="H570" s="140"/>
      <c r="I570" s="140"/>
      <c r="J570" s="140"/>
      <c r="K570" s="140"/>
    </row>
    <row r="571" spans="7:11" ht="12.75">
      <c r="G571" s="80"/>
      <c r="H571" s="140"/>
      <c r="I571" s="140"/>
      <c r="J571" s="140"/>
      <c r="K571" s="140"/>
    </row>
    <row r="572" spans="7:11" ht="12.75">
      <c r="G572" s="80"/>
      <c r="H572" s="140"/>
      <c r="I572" s="140"/>
      <c r="J572" s="140"/>
      <c r="K572" s="140"/>
    </row>
    <row r="573" spans="7:11" ht="12.75">
      <c r="G573" s="80"/>
      <c r="H573" s="140"/>
      <c r="I573" s="140"/>
      <c r="J573" s="140"/>
      <c r="K573" s="140"/>
    </row>
    <row r="574" spans="7:11" ht="12.75">
      <c r="G574" s="80"/>
      <c r="H574" s="140"/>
      <c r="I574" s="140"/>
      <c r="J574" s="140"/>
      <c r="K574" s="140"/>
    </row>
    <row r="575" spans="7:11" ht="12.75">
      <c r="G575" s="80"/>
      <c r="H575" s="140"/>
      <c r="I575" s="140"/>
      <c r="J575" s="140"/>
      <c r="K575" s="140"/>
    </row>
    <row r="576" spans="7:11" ht="12.75">
      <c r="G576" s="80"/>
      <c r="H576" s="140"/>
      <c r="I576" s="140"/>
      <c r="J576" s="140"/>
      <c r="K576" s="140"/>
    </row>
    <row r="577" spans="7:11" ht="12.75">
      <c r="G577" s="80"/>
      <c r="H577" s="140"/>
      <c r="I577" s="140"/>
      <c r="J577" s="140"/>
      <c r="K577" s="140"/>
    </row>
    <row r="578" spans="7:11" ht="12.75">
      <c r="G578" s="80"/>
      <c r="H578" s="140"/>
      <c r="I578" s="140"/>
      <c r="J578" s="140"/>
      <c r="K578" s="140"/>
    </row>
    <row r="579" spans="7:11" ht="12.75">
      <c r="G579" s="80"/>
      <c r="H579" s="140"/>
      <c r="I579" s="140"/>
      <c r="J579" s="140"/>
      <c r="K579" s="140"/>
    </row>
    <row r="580" spans="7:11" ht="12.75">
      <c r="G580" s="80"/>
      <c r="H580" s="140"/>
      <c r="I580" s="140"/>
      <c r="J580" s="140"/>
      <c r="K580" s="140"/>
    </row>
    <row r="581" spans="7:11" ht="12.75">
      <c r="G581" s="80"/>
      <c r="H581" s="140"/>
      <c r="I581" s="140"/>
      <c r="J581" s="140"/>
      <c r="K581" s="140"/>
    </row>
    <row r="582" spans="7:11" ht="12.75">
      <c r="G582" s="80"/>
      <c r="H582" s="140"/>
      <c r="I582" s="140"/>
      <c r="J582" s="140"/>
      <c r="K582" s="140"/>
    </row>
    <row r="583" spans="7:11" ht="12.75">
      <c r="G583" s="80"/>
      <c r="H583" s="140"/>
      <c r="I583" s="140"/>
      <c r="J583" s="140"/>
      <c r="K583" s="140"/>
    </row>
    <row r="584" spans="7:11" ht="12.75">
      <c r="G584" s="80"/>
      <c r="H584" s="140"/>
      <c r="I584" s="140"/>
      <c r="J584" s="140"/>
      <c r="K584" s="140"/>
    </row>
    <row r="585" spans="7:11" ht="12.75">
      <c r="G585" s="80"/>
      <c r="H585" s="140"/>
      <c r="I585" s="140"/>
      <c r="J585" s="140"/>
      <c r="K585" s="140"/>
    </row>
    <row r="586" spans="7:11" ht="12.75">
      <c r="G586" s="80"/>
      <c r="H586" s="140"/>
      <c r="I586" s="140"/>
      <c r="J586" s="140"/>
      <c r="K586" s="140"/>
    </row>
    <row r="587" spans="7:11" ht="12.75">
      <c r="G587" s="80"/>
      <c r="H587" s="140"/>
      <c r="I587" s="140"/>
      <c r="J587" s="140"/>
      <c r="K587" s="140"/>
    </row>
    <row r="588" spans="7:11" ht="12.75">
      <c r="G588" s="80"/>
      <c r="H588" s="140"/>
      <c r="I588" s="140"/>
      <c r="J588" s="140"/>
      <c r="K588" s="140"/>
    </row>
    <row r="589" spans="7:11" ht="12.75">
      <c r="G589" s="80"/>
      <c r="H589" s="140"/>
      <c r="I589" s="140"/>
      <c r="J589" s="140"/>
      <c r="K589" s="140"/>
    </row>
  </sheetData>
  <sheetProtection/>
  <mergeCells count="23">
    <mergeCell ref="E38:G38"/>
    <mergeCell ref="A41:G41"/>
    <mergeCell ref="D45:D46"/>
    <mergeCell ref="E289:G289"/>
    <mergeCell ref="F290:G290"/>
    <mergeCell ref="E291:G291"/>
    <mergeCell ref="F251:G251"/>
    <mergeCell ref="F1:G1"/>
    <mergeCell ref="E2:G2"/>
    <mergeCell ref="F3:G3"/>
    <mergeCell ref="C6:G6"/>
    <mergeCell ref="E252:G252"/>
    <mergeCell ref="F37:G37"/>
    <mergeCell ref="C38:D38"/>
    <mergeCell ref="C45:C46"/>
    <mergeCell ref="C219:C221"/>
    <mergeCell ref="C222:C223"/>
    <mergeCell ref="C293:G293"/>
    <mergeCell ref="F253:G253"/>
    <mergeCell ref="C254:G254"/>
    <mergeCell ref="F287:G287"/>
    <mergeCell ref="F288:G288"/>
    <mergeCell ref="C167:C168"/>
  </mergeCells>
  <printOptions horizontalCentered="1" verticalCentered="1"/>
  <pageMargins left="0.1968503937007874" right="0.2755905511811024" top="0.3937007874015748" bottom="0.3937007874015748" header="0.8267716535433072" footer="0.1968503937007874"/>
  <pageSetup fitToHeight="1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Лист3321211128">
    <pageSetUpPr fitToPage="1"/>
  </sheetPr>
  <dimension ref="A1:K594"/>
  <sheetViews>
    <sheetView view="pageBreakPreview" zoomScale="150" zoomScaleSheetLayoutView="150" zoomScalePageLayoutView="0" workbookViewId="0" topLeftCell="A1">
      <selection activeCell="A1" sqref="A1:G355"/>
    </sheetView>
  </sheetViews>
  <sheetFormatPr defaultColWidth="9.00390625" defaultRowHeight="12.75"/>
  <cols>
    <col min="1" max="1" width="4.375" style="0" customWidth="1"/>
    <col min="2" max="2" width="6.00390625" style="75" customWidth="1"/>
    <col min="3" max="3" width="63.50390625" style="75" customWidth="1"/>
    <col min="4" max="4" width="27.50390625" style="77" customWidth="1"/>
    <col min="5" max="5" width="15.50390625" style="78" customWidth="1"/>
    <col min="6" max="6" width="15.00390625" style="80" customWidth="1"/>
    <col min="7" max="7" width="11.50390625" style="81" customWidth="1"/>
    <col min="8" max="8" width="0.5" style="0" customWidth="1"/>
  </cols>
  <sheetData>
    <row r="1" spans="5:8" ht="24.75" customHeight="1">
      <c r="E1" s="2"/>
      <c r="F1" s="246" t="s">
        <v>84</v>
      </c>
      <c r="G1" s="247"/>
      <c r="H1" s="140"/>
    </row>
    <row r="2" spans="5:8" ht="61.5" customHeight="1">
      <c r="E2" s="248" t="s">
        <v>374</v>
      </c>
      <c r="F2" s="249"/>
      <c r="G2" s="249"/>
      <c r="H2" s="140"/>
    </row>
    <row r="3" spans="6:8" ht="12.75" customHeight="1">
      <c r="F3" s="250"/>
      <c r="G3" s="250"/>
      <c r="H3" s="140"/>
    </row>
    <row r="4" spans="7:8" ht="12.75">
      <c r="G4" s="80"/>
      <c r="H4" s="140"/>
    </row>
    <row r="5" spans="7:8" ht="15" customHeight="1">
      <c r="G5" s="80"/>
      <c r="H5" s="140"/>
    </row>
    <row r="6" spans="3:8" ht="30.75" customHeight="1">
      <c r="C6" s="251" t="s">
        <v>56</v>
      </c>
      <c r="D6" s="252"/>
      <c r="E6" s="252"/>
      <c r="F6" s="252"/>
      <c r="G6" s="252"/>
      <c r="H6" s="140"/>
    </row>
    <row r="7" spans="7:8" ht="12.75">
      <c r="G7" s="80"/>
      <c r="H7" s="140"/>
    </row>
    <row r="8" spans="2:7" ht="77.25" customHeight="1">
      <c r="B8" s="82"/>
      <c r="C8" s="207" t="s">
        <v>48</v>
      </c>
      <c r="D8" s="208" t="s">
        <v>49</v>
      </c>
      <c r="E8" s="208" t="s">
        <v>376</v>
      </c>
      <c r="F8" s="207" t="s">
        <v>57</v>
      </c>
      <c r="G8" s="207" t="s">
        <v>50</v>
      </c>
    </row>
    <row r="9" spans="2:7" ht="51.75" customHeight="1">
      <c r="B9" s="82"/>
      <c r="C9" s="23" t="s">
        <v>165</v>
      </c>
      <c r="D9" s="23" t="s">
        <v>458</v>
      </c>
      <c r="E9" s="102">
        <v>432335.3</v>
      </c>
      <c r="F9" s="102">
        <v>184002.9</v>
      </c>
      <c r="G9" s="212">
        <f>F9/E9*100</f>
        <v>42.56023045076356</v>
      </c>
    </row>
    <row r="10" spans="2:7" ht="49.5" customHeight="1">
      <c r="B10" s="82"/>
      <c r="C10" s="23" t="s">
        <v>51</v>
      </c>
      <c r="D10" s="23" t="s">
        <v>160</v>
      </c>
      <c r="E10" s="102">
        <v>1548120.7</v>
      </c>
      <c r="F10" s="102">
        <v>662440.9</v>
      </c>
      <c r="G10" s="212">
        <f>F10/E10*100</f>
        <v>42.79000338927062</v>
      </c>
    </row>
    <row r="11" spans="2:7" ht="30.75" customHeight="1">
      <c r="B11" s="82"/>
      <c r="C11" s="213" t="s">
        <v>355</v>
      </c>
      <c r="D11" s="213"/>
      <c r="E11" s="102">
        <f>SUM(E9:E10)</f>
        <v>1980456</v>
      </c>
      <c r="F11" s="102">
        <f>SUM(F9:F10)</f>
        <v>846443.8</v>
      </c>
      <c r="G11" s="212">
        <f>F11/E11*100</f>
        <v>42.739843753155846</v>
      </c>
    </row>
    <row r="12" spans="7:9" ht="12.75">
      <c r="G12" s="80"/>
      <c r="H12" s="140"/>
      <c r="I12" s="140"/>
    </row>
    <row r="13" spans="7:9" ht="12.75">
      <c r="G13" s="80"/>
      <c r="H13" s="140"/>
      <c r="I13" s="140"/>
    </row>
    <row r="14" spans="3:9" ht="13.5">
      <c r="C14" s="25"/>
      <c r="G14" s="80"/>
      <c r="H14" s="140"/>
      <c r="I14" s="140"/>
    </row>
    <row r="15" spans="7:9" ht="12.75">
      <c r="G15" s="80"/>
      <c r="H15" s="140"/>
      <c r="I15" s="140"/>
    </row>
    <row r="16" spans="3:9" ht="15" customHeight="1">
      <c r="C16" s="204"/>
      <c r="F16" s="192"/>
      <c r="G16" s="80"/>
      <c r="H16" s="140"/>
      <c r="I16" s="140"/>
    </row>
    <row r="17" spans="7:9" ht="12.75">
      <c r="G17" s="80"/>
      <c r="H17" s="140"/>
      <c r="I17" s="140"/>
    </row>
    <row r="18" spans="7:9" ht="12.75">
      <c r="G18" s="80"/>
      <c r="H18" s="140"/>
      <c r="I18" s="140"/>
    </row>
    <row r="19" spans="7:9" ht="15.75" customHeight="1">
      <c r="G19" s="80"/>
      <c r="H19" s="140"/>
      <c r="I19" s="140"/>
    </row>
    <row r="20" spans="7:9" ht="12.75">
      <c r="G20" s="80"/>
      <c r="H20" s="140"/>
      <c r="I20" s="140"/>
    </row>
    <row r="21" spans="7:9" ht="12.75">
      <c r="G21" s="80"/>
      <c r="H21" s="140"/>
      <c r="I21" s="140"/>
    </row>
    <row r="22" spans="7:9" ht="12.75">
      <c r="G22" s="80"/>
      <c r="H22" s="140"/>
      <c r="I22" s="140"/>
    </row>
    <row r="23" spans="7:9" ht="12.75">
      <c r="G23" s="80"/>
      <c r="H23" s="140"/>
      <c r="I23" s="140"/>
    </row>
    <row r="24" spans="7:9" ht="12.75">
      <c r="G24" s="80"/>
      <c r="H24" s="140"/>
      <c r="I24" s="140"/>
    </row>
    <row r="25" spans="7:9" ht="125.25" customHeight="1">
      <c r="G25" s="80"/>
      <c r="H25" s="140"/>
      <c r="I25" s="140"/>
    </row>
    <row r="26" spans="7:9" ht="12.75" customHeight="1">
      <c r="G26" s="80"/>
      <c r="H26" s="140"/>
      <c r="I26" s="140"/>
    </row>
    <row r="27" spans="7:9" ht="12.75">
      <c r="G27" s="80"/>
      <c r="H27" s="140"/>
      <c r="I27" s="140"/>
    </row>
    <row r="28" spans="7:9" ht="10.5" customHeight="1">
      <c r="G28" s="80"/>
      <c r="H28" s="140"/>
      <c r="I28" s="140"/>
    </row>
    <row r="29" spans="7:9" ht="13.5" customHeight="1">
      <c r="G29" s="80"/>
      <c r="H29" s="140"/>
      <c r="I29" s="140"/>
    </row>
    <row r="30" spans="7:9" ht="14.25" customHeight="1">
      <c r="G30" s="80"/>
      <c r="H30" s="140"/>
      <c r="I30" s="140"/>
    </row>
    <row r="31" spans="7:9" ht="12.75">
      <c r="G31" s="80"/>
      <c r="H31" s="140"/>
      <c r="I31" s="140"/>
    </row>
    <row r="32" spans="7:9" ht="44.25" customHeight="1">
      <c r="G32" s="80"/>
      <c r="H32" s="140"/>
      <c r="I32" s="140"/>
    </row>
    <row r="33" spans="7:9" ht="13.5" customHeight="1">
      <c r="G33" s="80"/>
      <c r="H33" s="140"/>
      <c r="I33" s="140"/>
    </row>
    <row r="34" spans="7:9" ht="189" customHeight="1">
      <c r="G34" s="80"/>
      <c r="H34" s="140"/>
      <c r="I34" s="140"/>
    </row>
    <row r="35" spans="7:9" ht="96.75" customHeight="1">
      <c r="G35" s="80"/>
      <c r="H35" s="140"/>
      <c r="I35" s="140"/>
    </row>
    <row r="36" spans="7:9" ht="42.75" customHeight="1">
      <c r="G36" s="80"/>
      <c r="H36" s="140"/>
      <c r="I36" s="140"/>
    </row>
    <row r="37" spans="3:8" ht="23.25" customHeight="1">
      <c r="C37" s="83"/>
      <c r="E37" s="2"/>
      <c r="F37" s="246" t="s">
        <v>438</v>
      </c>
      <c r="G37" s="247"/>
      <c r="H37" s="140"/>
    </row>
    <row r="38" spans="3:8" ht="47.25" customHeight="1">
      <c r="C38" s="254"/>
      <c r="D38" s="254"/>
      <c r="E38" s="248" t="s">
        <v>378</v>
      </c>
      <c r="F38" s="249"/>
      <c r="G38" s="249"/>
      <c r="H38" s="140"/>
    </row>
    <row r="39" spans="3:7" ht="15.75" customHeight="1" hidden="1">
      <c r="C39" s="83"/>
      <c r="D39" s="37"/>
      <c r="E39" s="84"/>
      <c r="F39" s="85"/>
      <c r="G39" s="86"/>
    </row>
    <row r="40" spans="3:7" ht="24.75" customHeight="1" hidden="1">
      <c r="C40" s="83"/>
      <c r="D40" s="37"/>
      <c r="E40" s="84"/>
      <c r="F40" s="85"/>
      <c r="G40" s="86"/>
    </row>
    <row r="41" spans="1:7" ht="34.5" customHeight="1">
      <c r="A41" s="261" t="s">
        <v>58</v>
      </c>
      <c r="B41" s="262"/>
      <c r="C41" s="262"/>
      <c r="D41" s="262"/>
      <c r="E41" s="262"/>
      <c r="F41" s="262"/>
      <c r="G41" s="262"/>
    </row>
    <row r="42" spans="3:8" ht="15" customHeight="1">
      <c r="C42" s="87"/>
      <c r="D42" s="88"/>
      <c r="E42" s="89"/>
      <c r="F42" s="90"/>
      <c r="G42" s="90"/>
      <c r="H42" s="140"/>
    </row>
    <row r="43" spans="3:7" ht="21.75" customHeight="1" hidden="1">
      <c r="C43" s="6"/>
      <c r="D43" s="38"/>
      <c r="E43" s="91"/>
      <c r="F43" s="6"/>
      <c r="G43" s="92"/>
    </row>
    <row r="44" spans="3:7" ht="4.5" customHeight="1" hidden="1">
      <c r="C44" s="83"/>
      <c r="D44" s="36"/>
      <c r="E44" s="89"/>
      <c r="F44" s="83"/>
      <c r="G44" s="93"/>
    </row>
    <row r="45" spans="2:7" ht="48" customHeight="1">
      <c r="B45" s="82"/>
      <c r="C45" s="255" t="s">
        <v>456</v>
      </c>
      <c r="D45" s="263" t="s">
        <v>457</v>
      </c>
      <c r="E45" s="208" t="s">
        <v>380</v>
      </c>
      <c r="F45" s="207" t="s">
        <v>59</v>
      </c>
      <c r="G45" s="206" t="s">
        <v>50</v>
      </c>
    </row>
    <row r="46" spans="2:7" ht="14.25" customHeight="1" hidden="1">
      <c r="B46" s="82"/>
      <c r="C46" s="256"/>
      <c r="D46" s="264"/>
      <c r="E46" s="95"/>
      <c r="F46" s="94"/>
      <c r="G46" s="94"/>
    </row>
    <row r="47" spans="2:7" ht="18" customHeight="1">
      <c r="B47" s="82"/>
      <c r="C47" s="47">
        <v>1</v>
      </c>
      <c r="D47" s="39">
        <v>2</v>
      </c>
      <c r="E47" s="96">
        <v>3</v>
      </c>
      <c r="F47" s="97">
        <v>5</v>
      </c>
      <c r="G47" s="97">
        <v>6</v>
      </c>
    </row>
    <row r="48" spans="2:7" ht="21.75" customHeight="1">
      <c r="B48" s="98"/>
      <c r="C48" s="210" t="s">
        <v>166</v>
      </c>
      <c r="D48" s="40"/>
      <c r="E48" s="99">
        <f>E49+E160</f>
        <v>1980456</v>
      </c>
      <c r="F48" s="99">
        <f>F49+F160</f>
        <v>846443.7999999999</v>
      </c>
      <c r="G48" s="99">
        <f aca="true" t="shared" si="0" ref="G48:G87">F48/E48*100</f>
        <v>42.73984375315584</v>
      </c>
    </row>
    <row r="49" spans="2:7" ht="22.5" customHeight="1">
      <c r="B49" s="100" t="s">
        <v>126</v>
      </c>
      <c r="C49" s="209" t="s">
        <v>165</v>
      </c>
      <c r="D49" s="11"/>
      <c r="E49" s="101">
        <f>E50+E98</f>
        <v>432335.30000000005</v>
      </c>
      <c r="F49" s="101">
        <f>F50+F98</f>
        <v>184002.9</v>
      </c>
      <c r="G49" s="101">
        <f t="shared" si="0"/>
        <v>42.560230450763555</v>
      </c>
    </row>
    <row r="50" spans="2:7" ht="21.75" customHeight="1">
      <c r="B50" s="100" t="s">
        <v>127</v>
      </c>
      <c r="C50" s="209" t="s">
        <v>459</v>
      </c>
      <c r="D50" s="11"/>
      <c r="E50" s="101">
        <f>E51+E57+E63+E67+E75+E80</f>
        <v>379046.2</v>
      </c>
      <c r="F50" s="101">
        <f>F51+F57+F63+F67+F75+F80</f>
        <v>155872.19999999998</v>
      </c>
      <c r="G50" s="101">
        <f t="shared" si="0"/>
        <v>41.12221676407783</v>
      </c>
    </row>
    <row r="51" spans="2:7" ht="15.75" customHeight="1">
      <c r="B51" s="82" t="s">
        <v>128</v>
      </c>
      <c r="C51" s="181" t="s">
        <v>460</v>
      </c>
      <c r="D51" s="41" t="s">
        <v>461</v>
      </c>
      <c r="E51" s="102">
        <f>E52</f>
        <v>242765.2</v>
      </c>
      <c r="F51" s="102">
        <f>F52</f>
        <v>106142</v>
      </c>
      <c r="G51" s="102">
        <f t="shared" si="0"/>
        <v>43.722082077661874</v>
      </c>
    </row>
    <row r="52" spans="2:7" ht="13.5" customHeight="1">
      <c r="B52" s="82"/>
      <c r="C52" s="13" t="s">
        <v>462</v>
      </c>
      <c r="D52" s="41" t="s">
        <v>463</v>
      </c>
      <c r="E52" s="102">
        <f>E53+E54+E55+E56</f>
        <v>242765.2</v>
      </c>
      <c r="F52" s="102">
        <f>F53+F54+F55+F56</f>
        <v>106142</v>
      </c>
      <c r="G52" s="102">
        <f t="shared" si="0"/>
        <v>43.722082077661874</v>
      </c>
    </row>
    <row r="53" spans="2:7" ht="57.75" customHeight="1">
      <c r="B53" s="82"/>
      <c r="C53" s="29" t="s">
        <v>390</v>
      </c>
      <c r="D53" s="34" t="s">
        <v>485</v>
      </c>
      <c r="E53" s="76">
        <v>238015.2</v>
      </c>
      <c r="F53" s="76">
        <v>104198.5</v>
      </c>
      <c r="G53" s="76">
        <f t="shared" si="0"/>
        <v>43.778086441538186</v>
      </c>
    </row>
    <row r="54" spans="2:7" ht="53.25" customHeight="1">
      <c r="B54" s="82"/>
      <c r="C54" s="29" t="s">
        <v>62</v>
      </c>
      <c r="D54" s="34" t="s">
        <v>464</v>
      </c>
      <c r="E54" s="76">
        <v>1050</v>
      </c>
      <c r="F54" s="76">
        <v>425.3</v>
      </c>
      <c r="G54" s="76">
        <f t="shared" si="0"/>
        <v>40.50476190476191</v>
      </c>
    </row>
    <row r="55" spans="2:7" ht="40.5" customHeight="1">
      <c r="B55" s="82"/>
      <c r="C55" s="29" t="s">
        <v>419</v>
      </c>
      <c r="D55" s="34" t="s">
        <v>465</v>
      </c>
      <c r="E55" s="76">
        <v>2100</v>
      </c>
      <c r="F55" s="76">
        <v>651.8</v>
      </c>
      <c r="G55" s="76">
        <f t="shared" si="0"/>
        <v>31.038095238095238</v>
      </c>
    </row>
    <row r="56" spans="2:7" ht="60" customHeight="1">
      <c r="B56" s="82"/>
      <c r="C56" s="29" t="s">
        <v>55</v>
      </c>
      <c r="D56" s="34" t="s">
        <v>466</v>
      </c>
      <c r="E56" s="76">
        <v>1600</v>
      </c>
      <c r="F56" s="76">
        <v>866.4</v>
      </c>
      <c r="G56" s="76">
        <f t="shared" si="0"/>
        <v>54.15</v>
      </c>
    </row>
    <row r="57" spans="2:7" ht="26.25" customHeight="1">
      <c r="B57" s="82" t="s">
        <v>129</v>
      </c>
      <c r="C57" s="50" t="s">
        <v>420</v>
      </c>
      <c r="D57" s="43" t="s">
        <v>425</v>
      </c>
      <c r="E57" s="152">
        <f>E58</f>
        <v>8483</v>
      </c>
      <c r="F57" s="152">
        <f>F58</f>
        <v>4477</v>
      </c>
      <c r="G57" s="153">
        <f t="shared" si="0"/>
        <v>52.77614051632678</v>
      </c>
    </row>
    <row r="58" spans="2:7" ht="22.5" customHeight="1">
      <c r="B58" s="82"/>
      <c r="C58" s="50" t="s">
        <v>467</v>
      </c>
      <c r="D58" s="43" t="s">
        <v>468</v>
      </c>
      <c r="E58" s="152">
        <f>SUM(E59:E62)</f>
        <v>8483</v>
      </c>
      <c r="F58" s="152">
        <f>SUM(F59:F62)</f>
        <v>4477</v>
      </c>
      <c r="G58" s="153">
        <f t="shared" si="0"/>
        <v>52.77614051632678</v>
      </c>
    </row>
    <row r="59" spans="2:7" ht="29.25" customHeight="1">
      <c r="B59" s="82"/>
      <c r="C59" s="151" t="s">
        <v>421</v>
      </c>
      <c r="D59" s="35" t="s">
        <v>426</v>
      </c>
      <c r="E59" s="104">
        <v>3784</v>
      </c>
      <c r="F59" s="104">
        <v>2032.4</v>
      </c>
      <c r="G59" s="156">
        <f t="shared" si="0"/>
        <v>53.710359408033824</v>
      </c>
    </row>
    <row r="60" spans="2:7" ht="38.25" customHeight="1">
      <c r="B60" s="82"/>
      <c r="C60" s="151" t="s">
        <v>422</v>
      </c>
      <c r="D60" s="35" t="s">
        <v>427</v>
      </c>
      <c r="E60" s="104">
        <v>24</v>
      </c>
      <c r="F60" s="104">
        <v>15.4</v>
      </c>
      <c r="G60" s="156">
        <f t="shared" si="0"/>
        <v>64.16666666666667</v>
      </c>
    </row>
    <row r="61" spans="2:7" ht="45" customHeight="1">
      <c r="B61" s="82"/>
      <c r="C61" s="151" t="s">
        <v>423</v>
      </c>
      <c r="D61" s="35" t="s">
        <v>428</v>
      </c>
      <c r="E61" s="104">
        <v>5460</v>
      </c>
      <c r="F61" s="104">
        <v>2816.3</v>
      </c>
      <c r="G61" s="156">
        <f t="shared" si="0"/>
        <v>51.58058608058609</v>
      </c>
    </row>
    <row r="62" spans="2:7" ht="39.75" customHeight="1">
      <c r="B62" s="82"/>
      <c r="C62" s="151" t="s">
        <v>424</v>
      </c>
      <c r="D62" s="35" t="s">
        <v>429</v>
      </c>
      <c r="E62" s="104">
        <v>-785</v>
      </c>
      <c r="F62" s="104">
        <v>-387.1</v>
      </c>
      <c r="G62" s="156">
        <f t="shared" si="0"/>
        <v>49.31210191082803</v>
      </c>
    </row>
    <row r="63" spans="2:7" ht="14.25" customHeight="1">
      <c r="B63" s="82" t="s">
        <v>130</v>
      </c>
      <c r="C63" s="12" t="s">
        <v>471</v>
      </c>
      <c r="D63" s="44" t="s">
        <v>472</v>
      </c>
      <c r="E63" s="102">
        <f>E64+E65+E66</f>
        <v>36672</v>
      </c>
      <c r="F63" s="102">
        <f>F64+F65+F66</f>
        <v>21536.899999999998</v>
      </c>
      <c r="G63" s="102">
        <f t="shared" si="0"/>
        <v>58.72845767888306</v>
      </c>
    </row>
    <row r="64" spans="2:7" ht="15.75" customHeight="1">
      <c r="B64" s="82"/>
      <c r="C64" s="180" t="s">
        <v>473</v>
      </c>
      <c r="D64" s="34" t="s">
        <v>474</v>
      </c>
      <c r="E64" s="104">
        <v>35641</v>
      </c>
      <c r="F64" s="156">
        <v>21463</v>
      </c>
      <c r="G64" s="76">
        <f t="shared" si="0"/>
        <v>60.21997138127438</v>
      </c>
    </row>
    <row r="65" spans="2:7" ht="12.75" customHeight="1">
      <c r="B65" s="82"/>
      <c r="C65" s="180" t="s">
        <v>475</v>
      </c>
      <c r="D65" s="34" t="s">
        <v>476</v>
      </c>
      <c r="E65" s="104">
        <v>129</v>
      </c>
      <c r="F65" s="104">
        <v>7.6</v>
      </c>
      <c r="G65" s="76">
        <f t="shared" si="0"/>
        <v>5.891472868217054</v>
      </c>
    </row>
    <row r="66" spans="2:7" ht="25.5" customHeight="1">
      <c r="B66" s="82"/>
      <c r="C66" s="180" t="s">
        <v>412</v>
      </c>
      <c r="D66" s="34" t="s">
        <v>413</v>
      </c>
      <c r="E66" s="104">
        <v>902</v>
      </c>
      <c r="F66" s="76">
        <v>66.3</v>
      </c>
      <c r="G66" s="76">
        <f t="shared" si="0"/>
        <v>7.3503325942350335</v>
      </c>
    </row>
    <row r="67" spans="2:7" ht="13.5" customHeight="1">
      <c r="B67" s="82" t="s">
        <v>131</v>
      </c>
      <c r="C67" s="181" t="s">
        <v>477</v>
      </c>
      <c r="D67" s="44" t="s">
        <v>478</v>
      </c>
      <c r="E67" s="102">
        <f>E68+E70</f>
        <v>82351</v>
      </c>
      <c r="F67" s="102">
        <f>F68+F70</f>
        <v>19358.3</v>
      </c>
      <c r="G67" s="102">
        <f t="shared" si="0"/>
        <v>23.507061237872033</v>
      </c>
    </row>
    <row r="68" spans="2:7" s="2" customFormat="1" ht="14.25" customHeight="1">
      <c r="B68" s="103"/>
      <c r="C68" s="175" t="s">
        <v>479</v>
      </c>
      <c r="D68" s="34" t="s">
        <v>480</v>
      </c>
      <c r="E68" s="76">
        <f>E69</f>
        <v>41270</v>
      </c>
      <c r="F68" s="76">
        <f>F69</f>
        <v>3912.7</v>
      </c>
      <c r="G68" s="76">
        <f t="shared" si="0"/>
        <v>9.480736612551489</v>
      </c>
    </row>
    <row r="69" spans="2:7" ht="25.5" customHeight="1">
      <c r="B69" s="82"/>
      <c r="C69" s="175" t="s">
        <v>481</v>
      </c>
      <c r="D69" s="34" t="s">
        <v>482</v>
      </c>
      <c r="E69" s="104">
        <v>41270</v>
      </c>
      <c r="F69" s="104">
        <v>3912.7</v>
      </c>
      <c r="G69" s="76">
        <f t="shared" si="0"/>
        <v>9.480736612551489</v>
      </c>
    </row>
    <row r="70" spans="2:7" ht="12" customHeight="1">
      <c r="B70" s="82"/>
      <c r="C70" s="175" t="s">
        <v>483</v>
      </c>
      <c r="D70" s="34" t="s">
        <v>484</v>
      </c>
      <c r="E70" s="76">
        <f>E72+E73</f>
        <v>41081</v>
      </c>
      <c r="F70" s="76">
        <f>F72+F73</f>
        <v>15445.6</v>
      </c>
      <c r="G70" s="76">
        <f t="shared" si="0"/>
        <v>37.59791631167693</v>
      </c>
    </row>
    <row r="71" spans="2:7" ht="14.25" customHeight="1">
      <c r="B71" s="82"/>
      <c r="C71" s="175" t="s">
        <v>360</v>
      </c>
      <c r="D71" s="34" t="s">
        <v>359</v>
      </c>
      <c r="E71" s="76">
        <f>E72</f>
        <v>18102</v>
      </c>
      <c r="F71" s="76">
        <f>F72</f>
        <v>12291.2</v>
      </c>
      <c r="G71" s="76">
        <f t="shared" si="0"/>
        <v>67.8996795934151</v>
      </c>
    </row>
    <row r="72" spans="2:7" ht="28.5" customHeight="1">
      <c r="B72" s="82"/>
      <c r="C72" s="151" t="s">
        <v>362</v>
      </c>
      <c r="D72" s="34" t="s">
        <v>361</v>
      </c>
      <c r="E72" s="104">
        <v>18102</v>
      </c>
      <c r="F72" s="104">
        <v>12291.2</v>
      </c>
      <c r="G72" s="76">
        <f t="shared" si="0"/>
        <v>67.8996795934151</v>
      </c>
    </row>
    <row r="73" spans="2:7" ht="16.5" customHeight="1">
      <c r="B73" s="82"/>
      <c r="C73" s="151" t="s">
        <v>364</v>
      </c>
      <c r="D73" s="34" t="s">
        <v>363</v>
      </c>
      <c r="E73" s="104">
        <f>E74</f>
        <v>22979</v>
      </c>
      <c r="F73" s="104">
        <f>F74</f>
        <v>3154.4</v>
      </c>
      <c r="G73" s="76">
        <f t="shared" si="0"/>
        <v>13.727316245267417</v>
      </c>
    </row>
    <row r="74" spans="2:7" ht="27" customHeight="1">
      <c r="B74" s="82"/>
      <c r="C74" s="151" t="s">
        <v>366</v>
      </c>
      <c r="D74" s="34" t="s">
        <v>365</v>
      </c>
      <c r="E74" s="104">
        <v>22979</v>
      </c>
      <c r="F74" s="104">
        <v>3154.4</v>
      </c>
      <c r="G74" s="76">
        <f t="shared" si="0"/>
        <v>13.727316245267417</v>
      </c>
    </row>
    <row r="75" spans="2:7" ht="13.5" customHeight="1">
      <c r="B75" s="82" t="s">
        <v>132</v>
      </c>
      <c r="C75" s="12" t="s">
        <v>330</v>
      </c>
      <c r="D75" s="44" t="s">
        <v>331</v>
      </c>
      <c r="E75" s="102">
        <f>E76+E78</f>
        <v>8775</v>
      </c>
      <c r="F75" s="102">
        <f>F76+F78</f>
        <v>4358</v>
      </c>
      <c r="G75" s="102">
        <f t="shared" si="0"/>
        <v>49.66381766381767</v>
      </c>
    </row>
    <row r="76" spans="2:7" ht="23.25" customHeight="1">
      <c r="B76" s="82"/>
      <c r="C76" s="175" t="s">
        <v>332</v>
      </c>
      <c r="D76" s="34" t="s">
        <v>333</v>
      </c>
      <c r="E76" s="76">
        <f>E77</f>
        <v>8675</v>
      </c>
      <c r="F76" s="76">
        <f>F77</f>
        <v>4308</v>
      </c>
      <c r="G76" s="76">
        <f t="shared" si="0"/>
        <v>49.65994236311239</v>
      </c>
    </row>
    <row r="77" spans="2:7" ht="50.25" customHeight="1">
      <c r="B77" s="82"/>
      <c r="C77" s="175" t="s">
        <v>334</v>
      </c>
      <c r="D77" s="34" t="s">
        <v>335</v>
      </c>
      <c r="E77" s="104">
        <v>8675</v>
      </c>
      <c r="F77" s="104">
        <v>4308</v>
      </c>
      <c r="G77" s="76">
        <f t="shared" si="0"/>
        <v>49.65994236311239</v>
      </c>
    </row>
    <row r="78" spans="2:7" ht="27" customHeight="1">
      <c r="B78" s="82"/>
      <c r="C78" s="182" t="s">
        <v>336</v>
      </c>
      <c r="D78" s="34" t="s">
        <v>494</v>
      </c>
      <c r="E78" s="76">
        <f>E79</f>
        <v>100</v>
      </c>
      <c r="F78" s="76">
        <f>F79</f>
        <v>50</v>
      </c>
      <c r="G78" s="76">
        <f t="shared" si="0"/>
        <v>50</v>
      </c>
    </row>
    <row r="79" spans="2:7" ht="28.5" customHeight="1">
      <c r="B79" s="82"/>
      <c r="C79" s="183" t="s">
        <v>13</v>
      </c>
      <c r="D79" s="34" t="s">
        <v>14</v>
      </c>
      <c r="E79" s="104">
        <v>100</v>
      </c>
      <c r="F79" s="104">
        <v>50</v>
      </c>
      <c r="G79" s="76">
        <f t="shared" si="0"/>
        <v>50</v>
      </c>
    </row>
    <row r="80" spans="2:7" ht="22.5" customHeight="1">
      <c r="B80" s="82" t="s">
        <v>133</v>
      </c>
      <c r="C80" s="12" t="s">
        <v>15</v>
      </c>
      <c r="D80" s="44" t="s">
        <v>16</v>
      </c>
      <c r="E80" s="102">
        <f>E81+E82+E85+E89+E93+E97</f>
        <v>0</v>
      </c>
      <c r="F80" s="102">
        <f>F81+F82+F85+F89+F93+F97</f>
        <v>0</v>
      </c>
      <c r="G80" s="102">
        <v>0</v>
      </c>
    </row>
    <row r="81" spans="2:7" ht="26.25" customHeight="1" hidden="1">
      <c r="B81" s="82"/>
      <c r="C81" s="3" t="s">
        <v>17</v>
      </c>
      <c r="D81" s="34" t="s">
        <v>18</v>
      </c>
      <c r="E81" s="76"/>
      <c r="F81" s="76"/>
      <c r="G81" s="76">
        <v>0</v>
      </c>
    </row>
    <row r="82" spans="2:7" ht="0.75" customHeight="1" hidden="1">
      <c r="B82" s="82"/>
      <c r="C82" s="3" t="s">
        <v>19</v>
      </c>
      <c r="D82" s="34" t="s">
        <v>20</v>
      </c>
      <c r="E82" s="76">
        <f>E83</f>
        <v>0</v>
      </c>
      <c r="F82" s="76">
        <f>F83</f>
        <v>0</v>
      </c>
      <c r="G82" s="76">
        <v>0</v>
      </c>
    </row>
    <row r="83" spans="2:7" ht="15.75" customHeight="1" hidden="1">
      <c r="B83" s="82"/>
      <c r="C83" s="3" t="s">
        <v>21</v>
      </c>
      <c r="D83" s="34" t="s">
        <v>22</v>
      </c>
      <c r="E83" s="76">
        <f>E84</f>
        <v>0</v>
      </c>
      <c r="F83" s="76">
        <f>F84</f>
        <v>0</v>
      </c>
      <c r="G83" s="76" t="e">
        <f t="shared" si="0"/>
        <v>#DIV/0!</v>
      </c>
    </row>
    <row r="84" spans="2:7" ht="15" customHeight="1" hidden="1">
      <c r="B84" s="82"/>
      <c r="C84" s="3" t="s">
        <v>23</v>
      </c>
      <c r="D84" s="34" t="s">
        <v>24</v>
      </c>
      <c r="E84" s="76"/>
      <c r="F84" s="76">
        <v>0</v>
      </c>
      <c r="G84" s="76" t="e">
        <f t="shared" si="0"/>
        <v>#DIV/0!</v>
      </c>
    </row>
    <row r="85" spans="2:7" ht="12" customHeight="1" hidden="1">
      <c r="B85" s="82"/>
      <c r="C85" s="4" t="s">
        <v>119</v>
      </c>
      <c r="D85" s="34" t="s">
        <v>87</v>
      </c>
      <c r="E85" s="76">
        <f>E86+E87+E88</f>
        <v>0</v>
      </c>
      <c r="F85" s="76">
        <f>F86+F87+F88</f>
        <v>0</v>
      </c>
      <c r="G85" s="76">
        <v>0</v>
      </c>
    </row>
    <row r="86" spans="2:7" ht="13.5" customHeight="1" hidden="1">
      <c r="B86" s="82"/>
      <c r="C86" s="3" t="s">
        <v>25</v>
      </c>
      <c r="D86" s="34" t="s">
        <v>26</v>
      </c>
      <c r="E86" s="76"/>
      <c r="F86" s="76"/>
      <c r="G86" s="76">
        <v>0</v>
      </c>
    </row>
    <row r="87" spans="2:7" ht="16.5" customHeight="1" hidden="1">
      <c r="B87" s="82"/>
      <c r="C87" s="3" t="s">
        <v>27</v>
      </c>
      <c r="D87" s="34" t="s">
        <v>85</v>
      </c>
      <c r="E87" s="76"/>
      <c r="F87" s="76"/>
      <c r="G87" s="76" t="e">
        <f t="shared" si="0"/>
        <v>#DIV/0!</v>
      </c>
    </row>
    <row r="88" spans="2:7" ht="23.25" customHeight="1" hidden="1">
      <c r="B88" s="82"/>
      <c r="C88" s="4" t="s">
        <v>431</v>
      </c>
      <c r="D88" s="34" t="s">
        <v>86</v>
      </c>
      <c r="E88" s="76"/>
      <c r="F88" s="76"/>
      <c r="G88" s="76">
        <v>0</v>
      </c>
    </row>
    <row r="89" spans="2:7" ht="23.25" customHeight="1" hidden="1">
      <c r="B89" s="82"/>
      <c r="C89" s="3" t="s">
        <v>28</v>
      </c>
      <c r="D89" s="34" t="s">
        <v>29</v>
      </c>
      <c r="E89" s="76">
        <f>E90+E91</f>
        <v>0</v>
      </c>
      <c r="F89" s="76">
        <f>F90+F91</f>
        <v>0</v>
      </c>
      <c r="G89" s="76"/>
    </row>
    <row r="90" spans="2:7" ht="24" customHeight="1" hidden="1">
      <c r="B90" s="82"/>
      <c r="C90" s="3" t="s">
        <v>30</v>
      </c>
      <c r="D90" s="34" t="s">
        <v>31</v>
      </c>
      <c r="E90" s="76">
        <v>0</v>
      </c>
      <c r="F90" s="76">
        <v>0</v>
      </c>
      <c r="G90" s="76"/>
    </row>
    <row r="91" spans="2:7" ht="24.75" customHeight="1" hidden="1">
      <c r="B91" s="82"/>
      <c r="C91" s="3" t="s">
        <v>32</v>
      </c>
      <c r="D91" s="34" t="s">
        <v>33</v>
      </c>
      <c r="E91" s="76"/>
      <c r="F91" s="76"/>
      <c r="G91" s="76"/>
    </row>
    <row r="92" spans="2:7" ht="26.25" customHeight="1" hidden="1">
      <c r="B92" s="82"/>
      <c r="C92" s="3" t="s">
        <v>34</v>
      </c>
      <c r="D92" s="34" t="s">
        <v>35</v>
      </c>
      <c r="E92" s="76"/>
      <c r="F92" s="76"/>
      <c r="G92" s="76"/>
    </row>
    <row r="93" spans="2:7" ht="28.5" customHeight="1" hidden="1">
      <c r="B93" s="82"/>
      <c r="C93" s="3" t="s">
        <v>326</v>
      </c>
      <c r="D93" s="34" t="s">
        <v>327</v>
      </c>
      <c r="E93" s="76">
        <f>E94+E95+E96</f>
        <v>0</v>
      </c>
      <c r="F93" s="76">
        <f>F94+F95+F96</f>
        <v>0</v>
      </c>
      <c r="G93" s="76"/>
    </row>
    <row r="94" spans="2:7" ht="24.75" customHeight="1" hidden="1">
      <c r="B94" s="82"/>
      <c r="C94" s="3" t="s">
        <v>328</v>
      </c>
      <c r="D94" s="34" t="s">
        <v>329</v>
      </c>
      <c r="E94" s="76"/>
      <c r="F94" s="76"/>
      <c r="G94" s="76"/>
    </row>
    <row r="95" spans="2:7" ht="24" customHeight="1" hidden="1">
      <c r="B95" s="82"/>
      <c r="C95" s="3" t="s">
        <v>295</v>
      </c>
      <c r="D95" s="34" t="s">
        <v>296</v>
      </c>
      <c r="E95" s="76"/>
      <c r="F95" s="76"/>
      <c r="G95" s="76"/>
    </row>
    <row r="96" spans="2:7" ht="21" customHeight="1" hidden="1">
      <c r="B96" s="82"/>
      <c r="C96" s="3" t="s">
        <v>297</v>
      </c>
      <c r="D96" s="34" t="s">
        <v>298</v>
      </c>
      <c r="E96" s="76"/>
      <c r="F96" s="76"/>
      <c r="G96" s="76"/>
    </row>
    <row r="97" spans="2:7" ht="30.75" customHeight="1" hidden="1">
      <c r="B97" s="82"/>
      <c r="C97" s="3" t="s">
        <v>414</v>
      </c>
      <c r="D97" s="34" t="s">
        <v>415</v>
      </c>
      <c r="E97" s="76"/>
      <c r="F97" s="76"/>
      <c r="G97" s="76">
        <v>0</v>
      </c>
    </row>
    <row r="98" spans="2:7" ht="25.5" customHeight="1">
      <c r="B98" s="82" t="s">
        <v>134</v>
      </c>
      <c r="C98" s="14" t="s">
        <v>299</v>
      </c>
      <c r="D98" s="45"/>
      <c r="E98" s="101">
        <f>E99+E115+E117+E120+E135+E156</f>
        <v>53289.100000000006</v>
      </c>
      <c r="F98" s="101">
        <f>F99+F115+F117+F120+F135+F156</f>
        <v>28130.7</v>
      </c>
      <c r="G98" s="101">
        <f aca="true" t="shared" si="1" ref="G98:G120">F98/E98*100</f>
        <v>52.78884424769793</v>
      </c>
    </row>
    <row r="99" spans="2:7" ht="37.5" customHeight="1">
      <c r="B99" s="82" t="s">
        <v>135</v>
      </c>
      <c r="C99" s="12" t="s">
        <v>300</v>
      </c>
      <c r="D99" s="44" t="s">
        <v>301</v>
      </c>
      <c r="E99" s="102">
        <f>E100+E109+E112</f>
        <v>37217.3</v>
      </c>
      <c r="F99" s="102">
        <f>F100+F109+F112</f>
        <v>16424.8</v>
      </c>
      <c r="G99" s="102">
        <f t="shared" si="1"/>
        <v>44.13216434292654</v>
      </c>
    </row>
    <row r="100" spans="2:7" ht="55.5" customHeight="1">
      <c r="B100" s="82"/>
      <c r="C100" s="175" t="s">
        <v>82</v>
      </c>
      <c r="D100" s="34" t="s">
        <v>302</v>
      </c>
      <c r="E100" s="76">
        <f>E101+E105+E107</f>
        <v>32166.5</v>
      </c>
      <c r="F100" s="76">
        <f>F101+F105+F107</f>
        <v>11998.800000000001</v>
      </c>
      <c r="G100" s="76">
        <f t="shared" si="1"/>
        <v>37.30216218736885</v>
      </c>
    </row>
    <row r="101" spans="2:7" ht="51" customHeight="1">
      <c r="B101" s="82"/>
      <c r="C101" s="175" t="s">
        <v>303</v>
      </c>
      <c r="D101" s="34" t="s">
        <v>304</v>
      </c>
      <c r="E101" s="76">
        <f>E102</f>
        <v>27934.9</v>
      </c>
      <c r="F101" s="76">
        <f>F102</f>
        <v>10898.7</v>
      </c>
      <c r="G101" s="76">
        <f t="shared" si="1"/>
        <v>39.01463760385754</v>
      </c>
    </row>
    <row r="102" spans="2:7" ht="61.5" customHeight="1">
      <c r="B102" s="82"/>
      <c r="C102" s="154" t="s">
        <v>243</v>
      </c>
      <c r="D102" s="34" t="s">
        <v>120</v>
      </c>
      <c r="E102" s="104">
        <v>27934.9</v>
      </c>
      <c r="F102" s="104">
        <v>10898.7</v>
      </c>
      <c r="G102" s="76">
        <f t="shared" si="1"/>
        <v>39.01463760385754</v>
      </c>
    </row>
    <row r="103" spans="2:7" ht="1.5" customHeight="1" hidden="1">
      <c r="B103" s="82"/>
      <c r="C103" s="175" t="s">
        <v>305</v>
      </c>
      <c r="D103" s="34" t="s">
        <v>306</v>
      </c>
      <c r="E103" s="76"/>
      <c r="F103" s="76"/>
      <c r="G103" s="76" t="e">
        <f t="shared" si="1"/>
        <v>#DIV/0!</v>
      </c>
    </row>
    <row r="104" spans="2:7" ht="34.5" customHeight="1" hidden="1">
      <c r="B104" s="82"/>
      <c r="C104" s="175" t="s">
        <v>307</v>
      </c>
      <c r="D104" s="34" t="s">
        <v>308</v>
      </c>
      <c r="E104" s="76"/>
      <c r="F104" s="76"/>
      <c r="G104" s="76" t="e">
        <f t="shared" si="1"/>
        <v>#DIV/0!</v>
      </c>
    </row>
    <row r="105" spans="2:7" ht="56.25" customHeight="1">
      <c r="B105" s="82"/>
      <c r="C105" s="175" t="s">
        <v>391</v>
      </c>
      <c r="D105" s="34" t="s">
        <v>309</v>
      </c>
      <c r="E105" s="76">
        <f>E106</f>
        <v>2131.6</v>
      </c>
      <c r="F105" s="76">
        <f>F106</f>
        <v>128.5</v>
      </c>
      <c r="G105" s="76">
        <f t="shared" si="1"/>
        <v>6.028335522612123</v>
      </c>
    </row>
    <row r="106" spans="2:7" ht="55.5" customHeight="1">
      <c r="B106" s="82"/>
      <c r="C106" s="154" t="s">
        <v>121</v>
      </c>
      <c r="D106" s="34" t="s">
        <v>310</v>
      </c>
      <c r="E106" s="104">
        <v>2131.6</v>
      </c>
      <c r="F106" s="104">
        <v>128.5</v>
      </c>
      <c r="G106" s="76">
        <f t="shared" si="1"/>
        <v>6.028335522612123</v>
      </c>
    </row>
    <row r="107" spans="2:7" ht="38.25" customHeight="1">
      <c r="B107" s="82"/>
      <c r="C107" s="175" t="s">
        <v>323</v>
      </c>
      <c r="D107" s="34" t="s">
        <v>79</v>
      </c>
      <c r="E107" s="76">
        <f>E108</f>
        <v>2100</v>
      </c>
      <c r="F107" s="76">
        <f>F108</f>
        <v>971.6</v>
      </c>
      <c r="G107" s="76">
        <f t="shared" si="1"/>
        <v>46.266666666666666</v>
      </c>
    </row>
    <row r="108" spans="2:7" ht="30" customHeight="1">
      <c r="B108" s="82"/>
      <c r="C108" s="154" t="s">
        <v>322</v>
      </c>
      <c r="D108" s="34" t="s">
        <v>78</v>
      </c>
      <c r="E108" s="104">
        <v>2100</v>
      </c>
      <c r="F108" s="104">
        <v>971.6</v>
      </c>
      <c r="G108" s="76">
        <f t="shared" si="1"/>
        <v>46.266666666666666</v>
      </c>
    </row>
    <row r="109" spans="2:7" ht="15" customHeight="1">
      <c r="B109" s="82"/>
      <c r="C109" s="175" t="s">
        <v>311</v>
      </c>
      <c r="D109" s="34" t="s">
        <v>312</v>
      </c>
      <c r="E109" s="76">
        <f>E110</f>
        <v>1393.5</v>
      </c>
      <c r="F109" s="76">
        <f>F110</f>
        <v>1406.4</v>
      </c>
      <c r="G109" s="76">
        <f t="shared" si="1"/>
        <v>100.92572658772873</v>
      </c>
    </row>
    <row r="110" spans="2:7" ht="40.5" customHeight="1">
      <c r="B110" s="82"/>
      <c r="C110" s="175" t="s">
        <v>313</v>
      </c>
      <c r="D110" s="34" t="s">
        <v>314</v>
      </c>
      <c r="E110" s="76">
        <f>E111</f>
        <v>1393.5</v>
      </c>
      <c r="F110" s="76">
        <f>F111</f>
        <v>1406.4</v>
      </c>
      <c r="G110" s="76">
        <f t="shared" si="1"/>
        <v>100.92572658772873</v>
      </c>
    </row>
    <row r="111" spans="2:7" ht="42" customHeight="1">
      <c r="B111" s="82"/>
      <c r="C111" s="175" t="s">
        <v>315</v>
      </c>
      <c r="D111" s="34" t="s">
        <v>316</v>
      </c>
      <c r="E111" s="104">
        <v>1393.5</v>
      </c>
      <c r="F111" s="104">
        <v>1406.4</v>
      </c>
      <c r="G111" s="76">
        <f t="shared" si="1"/>
        <v>100.92572658772873</v>
      </c>
    </row>
    <row r="112" spans="2:7" ht="56.25" customHeight="1">
      <c r="B112" s="82"/>
      <c r="C112" s="175" t="s">
        <v>238</v>
      </c>
      <c r="D112" s="34" t="s">
        <v>239</v>
      </c>
      <c r="E112" s="76">
        <f>E113</f>
        <v>3657.3</v>
      </c>
      <c r="F112" s="76">
        <f>F113</f>
        <v>3019.6</v>
      </c>
      <c r="G112" s="76">
        <v>0</v>
      </c>
    </row>
    <row r="113" spans="2:7" ht="57" customHeight="1">
      <c r="B113" s="82"/>
      <c r="C113" s="175" t="s">
        <v>240</v>
      </c>
      <c r="D113" s="34" t="s">
        <v>241</v>
      </c>
      <c r="E113" s="76">
        <f>E114</f>
        <v>3657.3</v>
      </c>
      <c r="F113" s="76">
        <f>F114</f>
        <v>3019.6</v>
      </c>
      <c r="G113" s="76">
        <v>0</v>
      </c>
    </row>
    <row r="114" spans="2:7" ht="51.75" customHeight="1">
      <c r="B114" s="82"/>
      <c r="C114" s="4" t="s">
        <v>122</v>
      </c>
      <c r="D114" s="34" t="s">
        <v>490</v>
      </c>
      <c r="E114" s="104">
        <v>3657.3</v>
      </c>
      <c r="F114" s="104">
        <v>3019.6</v>
      </c>
      <c r="G114" s="76">
        <v>0</v>
      </c>
    </row>
    <row r="115" spans="2:7" ht="14.25" customHeight="1">
      <c r="B115" s="82" t="s">
        <v>136</v>
      </c>
      <c r="C115" s="12" t="s">
        <v>491</v>
      </c>
      <c r="D115" s="44" t="s">
        <v>492</v>
      </c>
      <c r="E115" s="102">
        <f>E116</f>
        <v>662.8</v>
      </c>
      <c r="F115" s="102">
        <f>F116</f>
        <v>1422.6</v>
      </c>
      <c r="G115" s="102">
        <f t="shared" si="1"/>
        <v>214.63488231744114</v>
      </c>
    </row>
    <row r="116" spans="2:7" ht="16.5" customHeight="1">
      <c r="B116" s="82"/>
      <c r="C116" s="175" t="s">
        <v>493</v>
      </c>
      <c r="D116" s="34" t="s">
        <v>354</v>
      </c>
      <c r="E116" s="104">
        <v>662.8</v>
      </c>
      <c r="F116" s="104">
        <v>1422.6</v>
      </c>
      <c r="G116" s="76">
        <f t="shared" si="1"/>
        <v>214.63488231744114</v>
      </c>
    </row>
    <row r="117" spans="2:7" ht="22.5" customHeight="1">
      <c r="B117" s="82" t="s">
        <v>137</v>
      </c>
      <c r="C117" s="12" t="s">
        <v>356</v>
      </c>
      <c r="D117" s="44" t="s">
        <v>357</v>
      </c>
      <c r="E117" s="102">
        <f>E118+E119</f>
        <v>524.5</v>
      </c>
      <c r="F117" s="102">
        <f>F118+F119</f>
        <v>294.3</v>
      </c>
      <c r="G117" s="102">
        <f t="shared" si="1"/>
        <v>56.110581506196375</v>
      </c>
    </row>
    <row r="118" spans="2:7" ht="26.25" customHeight="1">
      <c r="B118" s="82"/>
      <c r="C118" s="29" t="s">
        <v>339</v>
      </c>
      <c r="D118" s="34" t="s">
        <v>340</v>
      </c>
      <c r="E118" s="104">
        <v>480.6</v>
      </c>
      <c r="F118" s="104">
        <v>185.8</v>
      </c>
      <c r="G118" s="76">
        <f t="shared" si="1"/>
        <v>38.66000832292967</v>
      </c>
    </row>
    <row r="119" spans="2:7" ht="27" customHeight="1">
      <c r="B119" s="82"/>
      <c r="C119" s="29" t="s">
        <v>342</v>
      </c>
      <c r="D119" s="34" t="s">
        <v>341</v>
      </c>
      <c r="E119" s="104">
        <v>43.9</v>
      </c>
      <c r="F119" s="104">
        <v>108.5</v>
      </c>
      <c r="G119" s="76">
        <f t="shared" si="1"/>
        <v>247.15261958997723</v>
      </c>
    </row>
    <row r="120" spans="2:7" ht="27" customHeight="1">
      <c r="B120" s="82" t="s">
        <v>138</v>
      </c>
      <c r="C120" s="12" t="s">
        <v>358</v>
      </c>
      <c r="D120" s="44" t="s">
        <v>368</v>
      </c>
      <c r="E120" s="102">
        <f>E121+E123+E129+E134+E126</f>
        <v>10257.400000000001</v>
      </c>
      <c r="F120" s="102">
        <f>F121+F123+F129+F134+F126</f>
        <v>6511.7</v>
      </c>
      <c r="G120" s="102">
        <f t="shared" si="1"/>
        <v>63.482948895431576</v>
      </c>
    </row>
    <row r="121" spans="2:7" ht="17.25" customHeight="1" hidden="1">
      <c r="B121" s="82"/>
      <c r="C121" s="3" t="s">
        <v>369</v>
      </c>
      <c r="D121" s="34" t="s">
        <v>370</v>
      </c>
      <c r="E121" s="76">
        <f>E122</f>
        <v>0</v>
      </c>
      <c r="F121" s="76">
        <f>F122</f>
        <v>0</v>
      </c>
      <c r="G121" s="76">
        <v>0</v>
      </c>
    </row>
    <row r="122" spans="2:7" ht="14.25" customHeight="1" hidden="1">
      <c r="B122" s="82"/>
      <c r="C122" s="3" t="s">
        <v>371</v>
      </c>
      <c r="D122" s="34" t="s">
        <v>372</v>
      </c>
      <c r="E122" s="76">
        <v>0</v>
      </c>
      <c r="F122" s="76">
        <v>0</v>
      </c>
      <c r="G122" s="76">
        <v>0</v>
      </c>
    </row>
    <row r="123" spans="2:7" ht="51" customHeight="1">
      <c r="B123" s="82"/>
      <c r="C123" s="175" t="s">
        <v>373</v>
      </c>
      <c r="D123" s="34" t="s">
        <v>367</v>
      </c>
      <c r="E123" s="76">
        <f>E124</f>
        <v>460.2</v>
      </c>
      <c r="F123" s="76">
        <f>F124</f>
        <v>460.2</v>
      </c>
      <c r="G123" s="76">
        <f aca="true" t="shared" si="2" ref="G123:G140">F123/E123*100</f>
        <v>100</v>
      </c>
    </row>
    <row r="124" spans="2:7" ht="51.75" customHeight="1">
      <c r="B124" s="82"/>
      <c r="C124" s="175" t="s">
        <v>392</v>
      </c>
      <c r="D124" s="34" t="s">
        <v>430</v>
      </c>
      <c r="E124" s="76">
        <f>+E125</f>
        <v>460.2</v>
      </c>
      <c r="F124" s="76">
        <f>F125</f>
        <v>460.2</v>
      </c>
      <c r="G124" s="76">
        <f t="shared" si="2"/>
        <v>100</v>
      </c>
    </row>
    <row r="125" spans="2:7" ht="50.25" customHeight="1">
      <c r="B125" s="82"/>
      <c r="C125" s="154" t="s">
        <v>52</v>
      </c>
      <c r="D125" s="34" t="s">
        <v>343</v>
      </c>
      <c r="E125" s="104">
        <v>460.2</v>
      </c>
      <c r="F125" s="104">
        <v>460.2</v>
      </c>
      <c r="G125" s="76">
        <f t="shared" si="2"/>
        <v>100</v>
      </c>
    </row>
    <row r="126" spans="2:7" ht="66" customHeight="1">
      <c r="B126" s="82"/>
      <c r="C126" s="177" t="s">
        <v>117</v>
      </c>
      <c r="D126" s="34" t="s">
        <v>88</v>
      </c>
      <c r="E126" s="104">
        <f>E127</f>
        <v>3.5</v>
      </c>
      <c r="F126" s="104">
        <f>F127</f>
        <v>3.5</v>
      </c>
      <c r="G126" s="76">
        <f t="shared" si="2"/>
        <v>100</v>
      </c>
    </row>
    <row r="127" spans="2:7" ht="64.5" customHeight="1">
      <c r="B127" s="82"/>
      <c r="C127" s="177" t="s">
        <v>118</v>
      </c>
      <c r="D127" s="34" t="s">
        <v>89</v>
      </c>
      <c r="E127" s="104">
        <f>E128</f>
        <v>3.5</v>
      </c>
      <c r="F127" s="104">
        <f>F128</f>
        <v>3.5</v>
      </c>
      <c r="G127" s="76">
        <f t="shared" si="2"/>
        <v>100</v>
      </c>
    </row>
    <row r="128" spans="2:7" ht="67.5" customHeight="1">
      <c r="B128" s="82"/>
      <c r="C128" s="191" t="s">
        <v>118</v>
      </c>
      <c r="D128" s="34" t="s">
        <v>90</v>
      </c>
      <c r="E128" s="104">
        <v>3.5</v>
      </c>
      <c r="F128" s="104">
        <v>3.5</v>
      </c>
      <c r="G128" s="76">
        <f t="shared" si="2"/>
        <v>100</v>
      </c>
    </row>
    <row r="129" spans="2:7" ht="52.5" customHeight="1">
      <c r="B129" s="82"/>
      <c r="C129" s="175" t="s">
        <v>394</v>
      </c>
      <c r="D129" s="34" t="s">
        <v>395</v>
      </c>
      <c r="E129" s="76">
        <f>E130+E132</f>
        <v>9595.7</v>
      </c>
      <c r="F129" s="76">
        <f>F130+F132</f>
        <v>5948.8</v>
      </c>
      <c r="G129" s="76">
        <f t="shared" si="2"/>
        <v>61.994435007347036</v>
      </c>
    </row>
    <row r="130" spans="2:7" ht="23.25" customHeight="1">
      <c r="B130" s="82"/>
      <c r="C130" s="175" t="s">
        <v>396</v>
      </c>
      <c r="D130" s="34" t="s">
        <v>397</v>
      </c>
      <c r="E130" s="76">
        <f>E131</f>
        <v>5264.7</v>
      </c>
      <c r="F130" s="76">
        <f>F131</f>
        <v>5264.7</v>
      </c>
      <c r="G130" s="76">
        <f t="shared" si="2"/>
        <v>100</v>
      </c>
    </row>
    <row r="131" spans="2:7" ht="39.75" customHeight="1">
      <c r="B131" s="82"/>
      <c r="C131" s="175" t="s">
        <v>398</v>
      </c>
      <c r="D131" s="34" t="s">
        <v>399</v>
      </c>
      <c r="E131" s="104">
        <v>5264.7</v>
      </c>
      <c r="F131" s="104">
        <v>5264.7</v>
      </c>
      <c r="G131" s="76">
        <f t="shared" si="2"/>
        <v>100</v>
      </c>
    </row>
    <row r="132" spans="2:7" ht="53.25" customHeight="1">
      <c r="B132" s="82"/>
      <c r="C132" s="175" t="s">
        <v>400</v>
      </c>
      <c r="D132" s="34" t="s">
        <v>401</v>
      </c>
      <c r="E132" s="76">
        <f>E133</f>
        <v>4331</v>
      </c>
      <c r="F132" s="76">
        <f>F133</f>
        <v>684.1</v>
      </c>
      <c r="G132" s="76">
        <f t="shared" si="2"/>
        <v>15.79542830755022</v>
      </c>
    </row>
    <row r="133" spans="2:7" ht="51.75" customHeight="1">
      <c r="B133" s="82"/>
      <c r="C133" s="184" t="s">
        <v>402</v>
      </c>
      <c r="D133" s="34" t="s">
        <v>403</v>
      </c>
      <c r="E133" s="104">
        <v>4331</v>
      </c>
      <c r="F133" s="104">
        <v>684.1</v>
      </c>
      <c r="G133" s="76">
        <f t="shared" si="2"/>
        <v>15.79542830755022</v>
      </c>
    </row>
    <row r="134" spans="2:7" ht="66.75" customHeight="1">
      <c r="B134" s="82"/>
      <c r="C134" s="185" t="s">
        <v>436</v>
      </c>
      <c r="D134" s="34" t="s">
        <v>437</v>
      </c>
      <c r="E134" s="104">
        <v>198</v>
      </c>
      <c r="F134" s="104">
        <v>99.2</v>
      </c>
      <c r="G134" s="76">
        <f t="shared" si="2"/>
        <v>50.101010101010104</v>
      </c>
    </row>
    <row r="135" spans="2:7" ht="15.75" customHeight="1">
      <c r="B135" s="82" t="s">
        <v>139</v>
      </c>
      <c r="C135" s="12" t="s">
        <v>404</v>
      </c>
      <c r="D135" s="44" t="s">
        <v>405</v>
      </c>
      <c r="E135" s="102">
        <f>E136+SUM(E139:E143)+SUM(E146:E154)</f>
        <v>4620.5</v>
      </c>
      <c r="F135" s="102">
        <f>F136+SUM(F139:F143)+SUM(F146:F154)</f>
        <v>3453.1000000000004</v>
      </c>
      <c r="G135" s="102">
        <f t="shared" si="2"/>
        <v>74.73433611081053</v>
      </c>
    </row>
    <row r="136" spans="2:7" ht="24.75" customHeight="1">
      <c r="B136" s="82"/>
      <c r="C136" s="175" t="s">
        <v>406</v>
      </c>
      <c r="D136" s="34" t="s">
        <v>407</v>
      </c>
      <c r="E136" s="76">
        <f>E137+E138</f>
        <v>123</v>
      </c>
      <c r="F136" s="76">
        <f>F137+F138</f>
        <v>47.9</v>
      </c>
      <c r="G136" s="76">
        <f t="shared" si="2"/>
        <v>38.943089430894304</v>
      </c>
    </row>
    <row r="137" spans="2:7" ht="42.75" customHeight="1">
      <c r="B137" s="82"/>
      <c r="C137" s="175" t="s">
        <v>393</v>
      </c>
      <c r="D137" s="34" t="s">
        <v>348</v>
      </c>
      <c r="E137" s="104">
        <v>78</v>
      </c>
      <c r="F137" s="104">
        <v>36.8</v>
      </c>
      <c r="G137" s="76">
        <f t="shared" si="2"/>
        <v>47.179487179487175</v>
      </c>
    </row>
    <row r="138" spans="2:7" ht="42.75" customHeight="1">
      <c r="B138" s="82"/>
      <c r="C138" s="175" t="s">
        <v>408</v>
      </c>
      <c r="D138" s="34" t="s">
        <v>349</v>
      </c>
      <c r="E138" s="104">
        <v>45</v>
      </c>
      <c r="F138" s="104">
        <v>11.1</v>
      </c>
      <c r="G138" s="76">
        <f t="shared" si="2"/>
        <v>24.666666666666664</v>
      </c>
    </row>
    <row r="139" spans="2:7" ht="36.75" customHeight="1">
      <c r="B139" s="82"/>
      <c r="C139" s="175" t="s">
        <v>410</v>
      </c>
      <c r="D139" s="34" t="s">
        <v>350</v>
      </c>
      <c r="E139" s="104">
        <v>52</v>
      </c>
      <c r="F139" s="104">
        <v>51.2</v>
      </c>
      <c r="G139" s="76">
        <f t="shared" si="2"/>
        <v>98.46153846153847</v>
      </c>
    </row>
    <row r="140" spans="2:7" ht="45" customHeight="1">
      <c r="B140" s="82"/>
      <c r="C140" s="175" t="s">
        <v>324</v>
      </c>
      <c r="D140" s="34" t="s">
        <v>504</v>
      </c>
      <c r="E140" s="104">
        <v>166.5</v>
      </c>
      <c r="F140" s="104">
        <v>143.5</v>
      </c>
      <c r="G140" s="76">
        <f t="shared" si="2"/>
        <v>86.18618618618619</v>
      </c>
    </row>
    <row r="141" spans="2:7" ht="37.5" customHeight="1">
      <c r="B141" s="82"/>
      <c r="C141" s="29" t="s">
        <v>68</v>
      </c>
      <c r="D141" s="34" t="s">
        <v>505</v>
      </c>
      <c r="E141" s="76">
        <v>348.7</v>
      </c>
      <c r="F141" s="76">
        <v>348.7</v>
      </c>
      <c r="G141" s="76">
        <v>0</v>
      </c>
    </row>
    <row r="142" spans="2:7" ht="39.75" customHeight="1" hidden="1">
      <c r="B142" s="82"/>
      <c r="C142" s="151" t="s">
        <v>432</v>
      </c>
      <c r="D142" s="35" t="s">
        <v>433</v>
      </c>
      <c r="E142" s="104">
        <v>0</v>
      </c>
      <c r="F142" s="104">
        <v>0</v>
      </c>
      <c r="G142" s="76">
        <v>0</v>
      </c>
    </row>
    <row r="143" spans="2:7" ht="60" customHeight="1">
      <c r="B143" s="82"/>
      <c r="C143" s="154" t="s">
        <v>65</v>
      </c>
      <c r="D143" s="34" t="s">
        <v>321</v>
      </c>
      <c r="E143" s="76">
        <f>E145+E144</f>
        <v>60</v>
      </c>
      <c r="F143" s="76">
        <f>F145+F144</f>
        <v>30</v>
      </c>
      <c r="G143" s="76">
        <f>F143/E143*100</f>
        <v>50</v>
      </c>
    </row>
    <row r="144" spans="2:7" ht="25.5" customHeight="1" hidden="1">
      <c r="B144" s="82"/>
      <c r="C144" s="151" t="s">
        <v>53</v>
      </c>
      <c r="D144" s="35" t="s">
        <v>54</v>
      </c>
      <c r="E144" s="104">
        <v>0</v>
      </c>
      <c r="F144" s="104">
        <v>0</v>
      </c>
      <c r="G144" s="76">
        <v>0</v>
      </c>
    </row>
    <row r="145" spans="2:7" ht="16.5" customHeight="1">
      <c r="B145" s="82"/>
      <c r="C145" s="175" t="s">
        <v>123</v>
      </c>
      <c r="D145" s="34" t="s">
        <v>351</v>
      </c>
      <c r="E145" s="104">
        <v>60</v>
      </c>
      <c r="F145" s="104">
        <v>30</v>
      </c>
      <c r="G145" s="76">
        <f>F145/E145*100</f>
        <v>50</v>
      </c>
    </row>
    <row r="146" spans="2:7" ht="42" customHeight="1">
      <c r="B146" s="82"/>
      <c r="C146" s="175" t="s">
        <v>124</v>
      </c>
      <c r="D146" s="34" t="s">
        <v>352</v>
      </c>
      <c r="E146" s="104">
        <v>2195</v>
      </c>
      <c r="F146" s="104">
        <v>1223.3</v>
      </c>
      <c r="G146" s="76">
        <f>F146/E146*100</f>
        <v>55.73120728929385</v>
      </c>
    </row>
    <row r="147" spans="2:7" ht="25.5" customHeight="1">
      <c r="B147" s="82"/>
      <c r="C147" s="175" t="s">
        <v>125</v>
      </c>
      <c r="D147" s="34" t="s">
        <v>507</v>
      </c>
      <c r="E147" s="104">
        <v>195</v>
      </c>
      <c r="F147" s="104">
        <v>195</v>
      </c>
      <c r="G147" s="76">
        <f>F147/E147*100</f>
        <v>100</v>
      </c>
    </row>
    <row r="148" spans="2:7" ht="36.75" customHeight="1">
      <c r="B148" s="82"/>
      <c r="C148" s="151" t="s">
        <v>344</v>
      </c>
      <c r="D148" s="35" t="s">
        <v>506</v>
      </c>
      <c r="E148" s="104">
        <v>0</v>
      </c>
      <c r="F148" s="104">
        <v>85.8</v>
      </c>
      <c r="G148" s="76">
        <v>0</v>
      </c>
    </row>
    <row r="149" spans="2:7" ht="1.5" customHeight="1" hidden="1">
      <c r="B149" s="82"/>
      <c r="C149" s="151" t="s">
        <v>69</v>
      </c>
      <c r="D149" s="35" t="s">
        <v>435</v>
      </c>
      <c r="E149" s="104">
        <v>0</v>
      </c>
      <c r="F149" s="104">
        <v>0</v>
      </c>
      <c r="G149" s="76">
        <v>0</v>
      </c>
    </row>
    <row r="150" spans="2:7" ht="34.5" customHeight="1" hidden="1">
      <c r="B150" s="82"/>
      <c r="C150" s="151" t="s">
        <v>70</v>
      </c>
      <c r="D150" s="35" t="s">
        <v>71</v>
      </c>
      <c r="E150" s="157">
        <v>0</v>
      </c>
      <c r="F150" s="157" t="s">
        <v>508</v>
      </c>
      <c r="G150" s="76">
        <v>0</v>
      </c>
    </row>
    <row r="151" spans="2:7" ht="51.75" customHeight="1">
      <c r="B151" s="82"/>
      <c r="C151" s="186" t="s">
        <v>346</v>
      </c>
      <c r="D151" s="33" t="s">
        <v>347</v>
      </c>
      <c r="E151" s="157">
        <v>210</v>
      </c>
      <c r="F151" s="157">
        <v>190.2</v>
      </c>
      <c r="G151" s="105">
        <f>F151/E151*100</f>
        <v>90.57142857142857</v>
      </c>
    </row>
    <row r="152" spans="2:7" ht="15" customHeight="1" hidden="1">
      <c r="B152" s="82"/>
      <c r="C152" s="187" t="s">
        <v>72</v>
      </c>
      <c r="D152" s="33" t="s">
        <v>73</v>
      </c>
      <c r="E152" s="157">
        <v>0</v>
      </c>
      <c r="F152" s="157">
        <v>0</v>
      </c>
      <c r="G152" s="105">
        <v>0</v>
      </c>
    </row>
    <row r="153" spans="2:7" ht="33" customHeight="1">
      <c r="B153" s="82"/>
      <c r="C153" s="151" t="s">
        <v>446</v>
      </c>
      <c r="D153" s="35" t="s">
        <v>447</v>
      </c>
      <c r="E153" s="104">
        <v>0.7</v>
      </c>
      <c r="F153" s="104">
        <v>0.7</v>
      </c>
      <c r="G153" s="76">
        <f>F153/E153*100</f>
        <v>100</v>
      </c>
    </row>
    <row r="154" spans="2:7" ht="30.75" customHeight="1">
      <c r="B154" s="82"/>
      <c r="C154" s="175" t="s">
        <v>144</v>
      </c>
      <c r="D154" s="42" t="s">
        <v>145</v>
      </c>
      <c r="E154" s="76">
        <f>E155</f>
        <v>1269.6</v>
      </c>
      <c r="F154" s="76">
        <f>F155</f>
        <v>1136.8</v>
      </c>
      <c r="G154" s="76">
        <f>F154/E154*100</f>
        <v>89.54001260239446</v>
      </c>
    </row>
    <row r="155" spans="2:7" ht="29.25" customHeight="1">
      <c r="B155" s="82"/>
      <c r="C155" s="175" t="s">
        <v>149</v>
      </c>
      <c r="D155" s="42" t="s">
        <v>150</v>
      </c>
      <c r="E155" s="156">
        <v>1269.6</v>
      </c>
      <c r="F155" s="104">
        <v>1136.8</v>
      </c>
      <c r="G155" s="76">
        <f>F155/E155*100</f>
        <v>89.54001260239446</v>
      </c>
    </row>
    <row r="156" spans="2:7" ht="15" customHeight="1">
      <c r="B156" s="82" t="s">
        <v>140</v>
      </c>
      <c r="C156" s="12" t="s">
        <v>151</v>
      </c>
      <c r="D156" s="41" t="s">
        <v>152</v>
      </c>
      <c r="E156" s="102">
        <f>E157+E159</f>
        <v>6.6</v>
      </c>
      <c r="F156" s="102">
        <f>F157+F159</f>
        <v>24.2</v>
      </c>
      <c r="G156" s="102">
        <f>F156/E156*100</f>
        <v>366.6666666666667</v>
      </c>
    </row>
    <row r="157" spans="2:7" s="2" customFormat="1" ht="15.75" customHeight="1">
      <c r="B157" s="103"/>
      <c r="C157" s="175" t="s">
        <v>153</v>
      </c>
      <c r="D157" s="42" t="s">
        <v>154</v>
      </c>
      <c r="E157" s="76">
        <f>E158</f>
        <v>0</v>
      </c>
      <c r="F157" s="76">
        <f>F158</f>
        <v>-0.2</v>
      </c>
      <c r="G157" s="76">
        <v>0</v>
      </c>
    </row>
    <row r="158" spans="2:7" ht="16.5" customHeight="1">
      <c r="B158" s="82"/>
      <c r="C158" s="175" t="s">
        <v>155</v>
      </c>
      <c r="D158" s="42" t="s">
        <v>156</v>
      </c>
      <c r="E158" s="76">
        <v>0</v>
      </c>
      <c r="F158" s="106">
        <v>-0.2</v>
      </c>
      <c r="G158" s="76">
        <v>0</v>
      </c>
    </row>
    <row r="159" spans="2:7" ht="13.5" customHeight="1">
      <c r="B159" s="82"/>
      <c r="C159" s="175" t="s">
        <v>157</v>
      </c>
      <c r="D159" s="42" t="s">
        <v>158</v>
      </c>
      <c r="E159" s="104">
        <v>6.6</v>
      </c>
      <c r="F159" s="104">
        <v>24.4</v>
      </c>
      <c r="G159" s="76">
        <f aca="true" t="shared" si="3" ref="G159:G227">F159/E159*100</f>
        <v>369.6969696969697</v>
      </c>
    </row>
    <row r="160" spans="1:7" ht="17.25" customHeight="1">
      <c r="A160" s="30"/>
      <c r="B160" s="70" t="s">
        <v>141</v>
      </c>
      <c r="C160" s="48" t="s">
        <v>159</v>
      </c>
      <c r="D160" s="59" t="s">
        <v>160</v>
      </c>
      <c r="E160" s="143">
        <f>E161+E241+E242+E239</f>
        <v>1548120.7</v>
      </c>
      <c r="F160" s="143">
        <f>F161+F241+F242</f>
        <v>662440.8999999999</v>
      </c>
      <c r="G160" s="101">
        <f t="shared" si="3"/>
        <v>42.790003389270616</v>
      </c>
    </row>
    <row r="161" spans="1:7" ht="27" customHeight="1">
      <c r="A161" s="30"/>
      <c r="B161" s="70" t="s">
        <v>142</v>
      </c>
      <c r="C161" s="49" t="s">
        <v>249</v>
      </c>
      <c r="D161" s="59" t="s">
        <v>248</v>
      </c>
      <c r="E161" s="143">
        <f>E162+E166+E186+E235</f>
        <v>1374656.4000000001</v>
      </c>
      <c r="F161" s="143">
        <f>F162+F166+F186+F235</f>
        <v>663637.9999999999</v>
      </c>
      <c r="G161" s="101">
        <f t="shared" si="3"/>
        <v>48.2766457130669</v>
      </c>
    </row>
    <row r="162" spans="1:7" ht="23.25" customHeight="1">
      <c r="A162" s="30"/>
      <c r="B162" s="70" t="s">
        <v>244</v>
      </c>
      <c r="C162" s="15" t="s">
        <v>161</v>
      </c>
      <c r="D162" s="60" t="s">
        <v>174</v>
      </c>
      <c r="E162" s="144">
        <f>E163+E165+E164</f>
        <v>128424.6</v>
      </c>
      <c r="F162" s="144">
        <f>F163+F165+F164</f>
        <v>71120</v>
      </c>
      <c r="G162" s="145">
        <f t="shared" si="3"/>
        <v>55.3787981430349</v>
      </c>
    </row>
    <row r="163" spans="1:7" ht="26.25" customHeight="1">
      <c r="A163" s="30"/>
      <c r="B163" s="70"/>
      <c r="C163" s="175" t="s">
        <v>250</v>
      </c>
      <c r="D163" s="61" t="s">
        <v>175</v>
      </c>
      <c r="E163" s="158">
        <v>23082</v>
      </c>
      <c r="F163" s="158">
        <v>11141.4</v>
      </c>
      <c r="G163" s="76">
        <f t="shared" si="3"/>
        <v>48.26878086820899</v>
      </c>
    </row>
    <row r="164" spans="1:7" ht="26.25" customHeight="1">
      <c r="A164" s="30"/>
      <c r="B164" s="70"/>
      <c r="C164" s="175" t="s">
        <v>250</v>
      </c>
      <c r="D164" s="61" t="s">
        <v>175</v>
      </c>
      <c r="E164" s="158">
        <v>75935.1</v>
      </c>
      <c r="F164" s="158">
        <v>46550</v>
      </c>
      <c r="G164" s="76">
        <f t="shared" si="3"/>
        <v>61.30234897958915</v>
      </c>
    </row>
    <row r="165" spans="1:7" ht="24.75" customHeight="1">
      <c r="A165" s="30"/>
      <c r="B165" s="70"/>
      <c r="C165" s="175" t="s">
        <v>495</v>
      </c>
      <c r="D165" s="61" t="s">
        <v>176</v>
      </c>
      <c r="E165" s="158">
        <v>29407.5</v>
      </c>
      <c r="F165" s="158">
        <v>13428.6</v>
      </c>
      <c r="G165" s="76">
        <f t="shared" si="3"/>
        <v>45.66386125988268</v>
      </c>
    </row>
    <row r="166" spans="1:7" ht="25.5" customHeight="1">
      <c r="A166" s="30"/>
      <c r="B166" s="70" t="s">
        <v>245</v>
      </c>
      <c r="C166" s="188" t="s">
        <v>282</v>
      </c>
      <c r="D166" s="62" t="s">
        <v>177</v>
      </c>
      <c r="E166" s="144">
        <f>SUM(E167:E173)</f>
        <v>203080.6</v>
      </c>
      <c r="F166" s="144">
        <f>SUM(F167:F173)</f>
        <v>45596</v>
      </c>
      <c r="G166" s="145">
        <f t="shared" si="3"/>
        <v>22.45216923723881</v>
      </c>
    </row>
    <row r="167" spans="1:7" ht="26.25" customHeight="1">
      <c r="A167" s="30"/>
      <c r="B167" s="70"/>
      <c r="C167" s="267" t="s">
        <v>409</v>
      </c>
      <c r="D167" s="63" t="s">
        <v>509</v>
      </c>
      <c r="E167" s="159">
        <v>45748.8</v>
      </c>
      <c r="F167" s="159">
        <v>13724.7</v>
      </c>
      <c r="G167" s="76">
        <f t="shared" si="3"/>
        <v>30.00013115098101</v>
      </c>
    </row>
    <row r="168" spans="1:7" ht="25.5" customHeight="1">
      <c r="A168" s="30"/>
      <c r="B168" s="70"/>
      <c r="C168" s="268"/>
      <c r="D168" s="63" t="s">
        <v>510</v>
      </c>
      <c r="E168" s="159">
        <v>462.1</v>
      </c>
      <c r="F168" s="159">
        <v>138.6</v>
      </c>
      <c r="G168" s="76">
        <f t="shared" si="3"/>
        <v>29.993507898723216</v>
      </c>
    </row>
    <row r="169" spans="1:7" ht="21" customHeight="1">
      <c r="A169" s="30"/>
      <c r="B169" s="70"/>
      <c r="C169" s="244" t="s">
        <v>345</v>
      </c>
      <c r="D169" s="211" t="s">
        <v>178</v>
      </c>
      <c r="E169" s="159">
        <v>1002.5</v>
      </c>
      <c r="F169" s="159">
        <v>626.5</v>
      </c>
      <c r="G169" s="76">
        <f t="shared" si="3"/>
        <v>62.49376558603491</v>
      </c>
    </row>
    <row r="170" spans="1:7" ht="20.25" customHeight="1">
      <c r="A170" s="30"/>
      <c r="B170" s="70"/>
      <c r="C170" s="245"/>
      <c r="D170" s="211" t="s">
        <v>179</v>
      </c>
      <c r="E170" s="160">
        <v>2988.1</v>
      </c>
      <c r="F170" s="160">
        <v>1867.6</v>
      </c>
      <c r="G170" s="76">
        <f t="shared" si="3"/>
        <v>62.501254978079714</v>
      </c>
    </row>
    <row r="171" spans="1:7" ht="24.75" customHeight="1">
      <c r="A171" s="30"/>
      <c r="B171" s="70"/>
      <c r="C171" s="178" t="s">
        <v>511</v>
      </c>
      <c r="D171" s="211" t="s">
        <v>512</v>
      </c>
      <c r="E171" s="160">
        <v>10101</v>
      </c>
      <c r="F171" s="160">
        <v>0</v>
      </c>
      <c r="G171" s="76">
        <f t="shared" si="3"/>
        <v>0</v>
      </c>
    </row>
    <row r="172" spans="1:7" ht="28.5" customHeight="1" hidden="1">
      <c r="A172" s="30"/>
      <c r="B172" s="70"/>
      <c r="C172" s="189"/>
      <c r="D172" s="63"/>
      <c r="E172" s="160"/>
      <c r="F172" s="160"/>
      <c r="G172" s="76" t="e">
        <f t="shared" si="3"/>
        <v>#DIV/0!</v>
      </c>
    </row>
    <row r="173" spans="1:7" ht="13.5" customHeight="1">
      <c r="A173" s="30"/>
      <c r="B173" s="70"/>
      <c r="C173" s="49" t="s">
        <v>163</v>
      </c>
      <c r="D173" s="64" t="s">
        <v>180</v>
      </c>
      <c r="E173" s="143">
        <f>E174</f>
        <v>142778.1</v>
      </c>
      <c r="F173" s="143">
        <f>F174</f>
        <v>29238.600000000002</v>
      </c>
      <c r="G173" s="101">
        <f t="shared" si="3"/>
        <v>20.4783506714265</v>
      </c>
    </row>
    <row r="174" spans="1:7" ht="15.75" customHeight="1">
      <c r="A174" s="30"/>
      <c r="B174" s="70"/>
      <c r="C174" s="190" t="s">
        <v>164</v>
      </c>
      <c r="D174" s="65" t="s">
        <v>181</v>
      </c>
      <c r="E174" s="143">
        <f>SUM(E175:E185)</f>
        <v>142778.1</v>
      </c>
      <c r="F174" s="143">
        <f>SUM(F176:F185)</f>
        <v>29238.600000000002</v>
      </c>
      <c r="G174" s="101">
        <f t="shared" si="3"/>
        <v>20.4783506714265</v>
      </c>
    </row>
    <row r="175" spans="1:7" ht="28.5" customHeight="1">
      <c r="A175" s="30"/>
      <c r="B175" s="70"/>
      <c r="C175" s="175" t="s">
        <v>513</v>
      </c>
      <c r="D175" s="63" t="s">
        <v>514</v>
      </c>
      <c r="E175" s="159">
        <v>196.3</v>
      </c>
      <c r="F175" s="159">
        <v>0</v>
      </c>
      <c r="G175" s="76">
        <v>0</v>
      </c>
    </row>
    <row r="176" spans="1:7" ht="56.25" customHeight="1">
      <c r="A176" s="30"/>
      <c r="B176" s="71"/>
      <c r="C176" s="177" t="s">
        <v>36</v>
      </c>
      <c r="D176" s="63" t="s">
        <v>182</v>
      </c>
      <c r="E176" s="159">
        <v>15718.1</v>
      </c>
      <c r="F176" s="160">
        <v>7859.1</v>
      </c>
      <c r="G176" s="76">
        <f t="shared" si="3"/>
        <v>50.000318104605526</v>
      </c>
    </row>
    <row r="177" spans="1:7" ht="27.75" customHeight="1">
      <c r="A177" s="30"/>
      <c r="B177" s="71"/>
      <c r="C177" s="175" t="s">
        <v>498</v>
      </c>
      <c r="D177" s="63" t="s">
        <v>183</v>
      </c>
      <c r="E177" s="159">
        <v>3337.3</v>
      </c>
      <c r="F177" s="160">
        <v>0</v>
      </c>
      <c r="G177" s="76">
        <f t="shared" si="3"/>
        <v>0</v>
      </c>
    </row>
    <row r="178" spans="1:7" ht="25.5" customHeight="1" hidden="1">
      <c r="A178" s="30"/>
      <c r="B178" s="71"/>
      <c r="C178" s="175" t="s">
        <v>499</v>
      </c>
      <c r="D178" s="63" t="s">
        <v>500</v>
      </c>
      <c r="E178" s="159"/>
      <c r="F178" s="160"/>
      <c r="G178" s="76" t="e">
        <f t="shared" si="3"/>
        <v>#DIV/0!</v>
      </c>
    </row>
    <row r="179" spans="1:7" ht="28.5" customHeight="1" hidden="1">
      <c r="A179" s="30"/>
      <c r="B179" s="71"/>
      <c r="C179" s="175" t="s">
        <v>501</v>
      </c>
      <c r="D179" s="63" t="s">
        <v>502</v>
      </c>
      <c r="E179" s="159"/>
      <c r="F179" s="160"/>
      <c r="G179" s="76" t="e">
        <f t="shared" si="3"/>
        <v>#DIV/0!</v>
      </c>
    </row>
    <row r="180" spans="1:7" ht="57.75" customHeight="1">
      <c r="A180" s="30"/>
      <c r="B180" s="71"/>
      <c r="C180" s="177" t="s">
        <v>36</v>
      </c>
      <c r="D180" s="63" t="s">
        <v>184</v>
      </c>
      <c r="E180" s="159">
        <v>17912.2</v>
      </c>
      <c r="F180" s="160">
        <v>8956.1</v>
      </c>
      <c r="G180" s="76">
        <f t="shared" si="3"/>
        <v>50</v>
      </c>
    </row>
    <row r="181" spans="1:7" ht="39.75" customHeight="1">
      <c r="A181" s="30"/>
      <c r="B181" s="71"/>
      <c r="C181" s="177" t="s">
        <v>515</v>
      </c>
      <c r="D181" s="63" t="s">
        <v>516</v>
      </c>
      <c r="E181" s="159">
        <v>47.5</v>
      </c>
      <c r="F181" s="160">
        <v>6.2</v>
      </c>
      <c r="G181" s="76">
        <f t="shared" si="3"/>
        <v>13.052631578947368</v>
      </c>
    </row>
    <row r="182" spans="1:7" ht="41.25" customHeight="1">
      <c r="A182" s="30"/>
      <c r="B182" s="71"/>
      <c r="C182" s="177" t="s">
        <v>37</v>
      </c>
      <c r="D182" s="63" t="s">
        <v>185</v>
      </c>
      <c r="E182" s="159">
        <v>24909.8</v>
      </c>
      <c r="F182" s="160">
        <v>12417.2</v>
      </c>
      <c r="G182" s="76">
        <f t="shared" si="3"/>
        <v>49.84865394342789</v>
      </c>
    </row>
    <row r="183" spans="1:7" ht="41.25" customHeight="1">
      <c r="A183" s="30"/>
      <c r="B183" s="71"/>
      <c r="C183" s="177" t="s">
        <v>517</v>
      </c>
      <c r="D183" s="63" t="s">
        <v>518</v>
      </c>
      <c r="E183" s="159">
        <v>3428.1</v>
      </c>
      <c r="F183" s="160">
        <v>0</v>
      </c>
      <c r="G183" s="76">
        <v>0</v>
      </c>
    </row>
    <row r="184" spans="1:7" ht="41.25" customHeight="1">
      <c r="A184" s="30"/>
      <c r="B184" s="71"/>
      <c r="C184" s="177" t="s">
        <v>519</v>
      </c>
      <c r="D184" s="63" t="s">
        <v>520</v>
      </c>
      <c r="E184" s="159">
        <v>37228.8</v>
      </c>
      <c r="F184" s="160">
        <v>0</v>
      </c>
      <c r="G184" s="76">
        <v>0</v>
      </c>
    </row>
    <row r="185" spans="1:7" ht="66.75" customHeight="1">
      <c r="A185" s="30"/>
      <c r="B185" s="71"/>
      <c r="C185" s="177" t="s">
        <v>503</v>
      </c>
      <c r="D185" s="63" t="s">
        <v>187</v>
      </c>
      <c r="E185" s="159">
        <v>40000</v>
      </c>
      <c r="F185" s="160">
        <v>0</v>
      </c>
      <c r="G185" s="76">
        <f t="shared" si="3"/>
        <v>0</v>
      </c>
    </row>
    <row r="186" spans="1:7" ht="27.75" customHeight="1">
      <c r="A186" s="30"/>
      <c r="B186" s="70" t="s">
        <v>246</v>
      </c>
      <c r="C186" s="165" t="s">
        <v>283</v>
      </c>
      <c r="D186" s="166" t="s">
        <v>188</v>
      </c>
      <c r="E186" s="144">
        <f>E187+E188+SUM(E224:E234)</f>
        <v>1043151.2000000001</v>
      </c>
      <c r="F186" s="144">
        <f>F187+F188+SUM(F224:F234)</f>
        <v>546921.9999999999</v>
      </c>
      <c r="G186" s="145">
        <f t="shared" si="3"/>
        <v>52.42979157767348</v>
      </c>
    </row>
    <row r="187" spans="1:7" ht="38.25" customHeight="1">
      <c r="A187" s="30"/>
      <c r="B187" s="70"/>
      <c r="C187" s="167" t="s">
        <v>286</v>
      </c>
      <c r="D187" s="168" t="s">
        <v>189</v>
      </c>
      <c r="E187" s="160">
        <v>35037.8</v>
      </c>
      <c r="F187" s="160">
        <v>19619.5</v>
      </c>
      <c r="G187" s="76">
        <f t="shared" si="3"/>
        <v>55.99523942713298</v>
      </c>
    </row>
    <row r="188" spans="1:7" ht="27.75" customHeight="1">
      <c r="A188" s="30"/>
      <c r="B188" s="70"/>
      <c r="C188" s="169" t="s">
        <v>284</v>
      </c>
      <c r="D188" s="170" t="s">
        <v>190</v>
      </c>
      <c r="E188" s="143">
        <f>SUM(E189:E223)</f>
        <v>886487.3</v>
      </c>
      <c r="F188" s="143">
        <f>SUM(F189:F223)</f>
        <v>474636.89999999985</v>
      </c>
      <c r="G188" s="101">
        <f t="shared" si="3"/>
        <v>53.54130848800652</v>
      </c>
    </row>
    <row r="189" spans="1:7" ht="37.5" customHeight="1">
      <c r="A189" s="30"/>
      <c r="B189" s="70"/>
      <c r="C189" s="171" t="s">
        <v>74</v>
      </c>
      <c r="D189" s="172" t="s">
        <v>191</v>
      </c>
      <c r="E189" s="164">
        <v>4.9</v>
      </c>
      <c r="F189" s="164">
        <v>4.7</v>
      </c>
      <c r="G189" s="76">
        <f t="shared" si="3"/>
        <v>95.91836734693877</v>
      </c>
    </row>
    <row r="190" spans="1:7" ht="55.5" customHeight="1">
      <c r="A190" s="30"/>
      <c r="B190" s="70"/>
      <c r="C190" s="171" t="s">
        <v>75</v>
      </c>
      <c r="D190" s="172" t="s">
        <v>192</v>
      </c>
      <c r="E190" s="158">
        <v>14435.3</v>
      </c>
      <c r="F190" s="158">
        <v>7108.8</v>
      </c>
      <c r="G190" s="76">
        <f t="shared" si="3"/>
        <v>49.24594570254862</v>
      </c>
    </row>
    <row r="191" spans="1:7" ht="55.5" customHeight="1">
      <c r="A191" s="30"/>
      <c r="B191" s="70"/>
      <c r="C191" s="173" t="s">
        <v>242</v>
      </c>
      <c r="D191" s="172" t="s">
        <v>193</v>
      </c>
      <c r="E191" s="160">
        <v>44277.7</v>
      </c>
      <c r="F191" s="160">
        <v>21040.3</v>
      </c>
      <c r="G191" s="76">
        <f t="shared" si="3"/>
        <v>47.518954236557</v>
      </c>
    </row>
    <row r="192" spans="1:7" ht="67.5" customHeight="1">
      <c r="A192" s="30"/>
      <c r="B192" s="70"/>
      <c r="C192" s="174" t="s">
        <v>521</v>
      </c>
      <c r="D192" s="172" t="s">
        <v>194</v>
      </c>
      <c r="E192" s="160">
        <v>218.7</v>
      </c>
      <c r="F192" s="160">
        <v>0</v>
      </c>
      <c r="G192" s="76">
        <f t="shared" si="3"/>
        <v>0</v>
      </c>
    </row>
    <row r="193" spans="1:7" ht="44.25" customHeight="1">
      <c r="A193" s="30"/>
      <c r="B193" s="70"/>
      <c r="C193" s="175" t="s">
        <v>287</v>
      </c>
      <c r="D193" s="172" t="s">
        <v>195</v>
      </c>
      <c r="E193" s="160">
        <v>485.7</v>
      </c>
      <c r="F193" s="160">
        <v>264.8</v>
      </c>
      <c r="G193" s="76">
        <f t="shared" si="3"/>
        <v>54.51925056619312</v>
      </c>
    </row>
    <row r="194" spans="1:7" ht="44.25" customHeight="1">
      <c r="A194" s="30"/>
      <c r="B194" s="70"/>
      <c r="C194" s="175" t="s">
        <v>38</v>
      </c>
      <c r="D194" s="172" t="s">
        <v>196</v>
      </c>
      <c r="E194" s="160">
        <v>122.1</v>
      </c>
      <c r="F194" s="160">
        <v>19.5</v>
      </c>
      <c r="G194" s="76">
        <f t="shared" si="3"/>
        <v>15.970515970515972</v>
      </c>
    </row>
    <row r="195" spans="1:7" ht="31.5" customHeight="1">
      <c r="A195" s="30"/>
      <c r="B195" s="70"/>
      <c r="C195" s="175" t="s">
        <v>39</v>
      </c>
      <c r="D195" s="172" t="s">
        <v>197</v>
      </c>
      <c r="E195" s="160">
        <v>15770.7</v>
      </c>
      <c r="F195" s="160">
        <v>9061</v>
      </c>
      <c r="G195" s="76">
        <f t="shared" si="3"/>
        <v>57.45464690850754</v>
      </c>
    </row>
    <row r="196" spans="1:7" ht="39" customHeight="1">
      <c r="A196" s="30"/>
      <c r="B196" s="70"/>
      <c r="C196" s="175" t="s">
        <v>40</v>
      </c>
      <c r="D196" s="172" t="s">
        <v>198</v>
      </c>
      <c r="E196" s="160">
        <v>220.8</v>
      </c>
      <c r="F196" s="160">
        <v>0</v>
      </c>
      <c r="G196" s="76">
        <f t="shared" si="3"/>
        <v>0</v>
      </c>
    </row>
    <row r="197" spans="1:7" ht="51" customHeight="1">
      <c r="A197" s="30"/>
      <c r="B197" s="70"/>
      <c r="C197" s="151" t="s">
        <v>448</v>
      </c>
      <c r="D197" s="172" t="s">
        <v>199</v>
      </c>
      <c r="E197" s="160">
        <v>295351.9</v>
      </c>
      <c r="F197" s="160">
        <v>170285.2</v>
      </c>
      <c r="G197" s="76">
        <f t="shared" si="3"/>
        <v>57.65502101053015</v>
      </c>
    </row>
    <row r="198" spans="1:7" ht="43.5" customHeight="1" hidden="1">
      <c r="A198" s="30"/>
      <c r="B198" s="70"/>
      <c r="C198" s="151" t="s">
        <v>522</v>
      </c>
      <c r="D198" s="172" t="s">
        <v>523</v>
      </c>
      <c r="E198" s="160"/>
      <c r="F198" s="160"/>
      <c r="G198" s="76" t="e">
        <f t="shared" si="3"/>
        <v>#DIV/0!</v>
      </c>
    </row>
    <row r="199" spans="1:7" ht="50.25" customHeight="1">
      <c r="A199" s="30"/>
      <c r="B199" s="70"/>
      <c r="C199" s="151" t="s">
        <v>524</v>
      </c>
      <c r="D199" s="172" t="s">
        <v>200</v>
      </c>
      <c r="E199" s="160">
        <v>47.3</v>
      </c>
      <c r="F199" s="160">
        <v>23.5</v>
      </c>
      <c r="G199" s="76">
        <f t="shared" si="3"/>
        <v>49.68287526427061</v>
      </c>
    </row>
    <row r="200" spans="1:7" ht="54.75" customHeight="1">
      <c r="A200" s="30"/>
      <c r="B200" s="70"/>
      <c r="C200" s="176" t="s">
        <v>525</v>
      </c>
      <c r="D200" s="172" t="s">
        <v>201</v>
      </c>
      <c r="E200" s="160">
        <v>4074.2</v>
      </c>
      <c r="F200" s="160">
        <v>2523.8</v>
      </c>
      <c r="G200" s="76">
        <f t="shared" si="3"/>
        <v>61.94590349025576</v>
      </c>
    </row>
    <row r="201" spans="1:7" ht="58.5" customHeight="1" hidden="1">
      <c r="A201" s="30"/>
      <c r="B201" s="70"/>
      <c r="C201" s="177" t="s">
        <v>454</v>
      </c>
      <c r="D201" s="172" t="s">
        <v>526</v>
      </c>
      <c r="E201" s="160"/>
      <c r="F201" s="160"/>
      <c r="G201" s="76" t="e">
        <f t="shared" si="3"/>
        <v>#DIV/0!</v>
      </c>
    </row>
    <row r="202" spans="1:7" ht="38.25" customHeight="1" hidden="1">
      <c r="A202" s="30"/>
      <c r="B202" s="70"/>
      <c r="C202" s="151" t="s">
        <v>441</v>
      </c>
      <c r="D202" s="172" t="s">
        <v>527</v>
      </c>
      <c r="E202" s="158"/>
      <c r="F202" s="158"/>
      <c r="G202" s="76" t="e">
        <f t="shared" si="3"/>
        <v>#DIV/0!</v>
      </c>
    </row>
    <row r="203" spans="1:7" ht="42" customHeight="1">
      <c r="A203" s="30"/>
      <c r="B203" s="70"/>
      <c r="C203" s="151" t="s">
        <v>445</v>
      </c>
      <c r="D203" s="172" t="s">
        <v>202</v>
      </c>
      <c r="E203" s="158">
        <v>29343</v>
      </c>
      <c r="F203" s="158">
        <v>14271.2</v>
      </c>
      <c r="G203" s="76">
        <f t="shared" si="3"/>
        <v>48.63579047813789</v>
      </c>
    </row>
    <row r="204" spans="1:7" ht="66.75" customHeight="1">
      <c r="A204" s="30"/>
      <c r="B204" s="70"/>
      <c r="C204" s="178" t="s">
        <v>66</v>
      </c>
      <c r="D204" s="172" t="s">
        <v>203</v>
      </c>
      <c r="E204" s="158">
        <v>713.9</v>
      </c>
      <c r="F204" s="158">
        <v>182.9</v>
      </c>
      <c r="G204" s="76">
        <f t="shared" si="3"/>
        <v>25.619834710743806</v>
      </c>
    </row>
    <row r="205" spans="1:7" ht="66" customHeight="1">
      <c r="A205" s="30"/>
      <c r="B205" s="70"/>
      <c r="C205" s="178" t="s">
        <v>528</v>
      </c>
      <c r="D205" s="172" t="s">
        <v>204</v>
      </c>
      <c r="E205" s="160">
        <v>1988.8</v>
      </c>
      <c r="F205" s="160">
        <v>1046.8</v>
      </c>
      <c r="G205" s="76">
        <f t="shared" si="3"/>
        <v>52.63475462590507</v>
      </c>
    </row>
    <row r="206" spans="1:7" ht="63.75" customHeight="1">
      <c r="A206" s="30"/>
      <c r="B206" s="70"/>
      <c r="C206" s="177" t="s">
        <v>64</v>
      </c>
      <c r="D206" s="172" t="s">
        <v>205</v>
      </c>
      <c r="E206" s="160">
        <v>90.8</v>
      </c>
      <c r="F206" s="158">
        <v>45.3</v>
      </c>
      <c r="G206" s="76">
        <f t="shared" si="3"/>
        <v>49.88986784140969</v>
      </c>
    </row>
    <row r="207" spans="1:7" ht="41.25" customHeight="1">
      <c r="A207" s="30"/>
      <c r="B207" s="70"/>
      <c r="C207" s="175" t="s">
        <v>337</v>
      </c>
      <c r="D207" s="172" t="s">
        <v>206</v>
      </c>
      <c r="E207" s="160">
        <v>494.9</v>
      </c>
      <c r="F207" s="160">
        <v>252.8</v>
      </c>
      <c r="G207" s="76">
        <f t="shared" si="3"/>
        <v>51.08102646999394</v>
      </c>
    </row>
    <row r="208" spans="1:7" ht="37.5" customHeight="1">
      <c r="A208" s="30"/>
      <c r="B208" s="70"/>
      <c r="C208" s="175" t="s">
        <v>338</v>
      </c>
      <c r="D208" s="172" t="s">
        <v>207</v>
      </c>
      <c r="E208" s="160">
        <v>1089.2</v>
      </c>
      <c r="F208" s="160">
        <v>395.7</v>
      </c>
      <c r="G208" s="76">
        <f t="shared" si="3"/>
        <v>36.329416085200144</v>
      </c>
    </row>
    <row r="209" spans="1:7" ht="68.25" customHeight="1">
      <c r="A209" s="30"/>
      <c r="B209" s="70"/>
      <c r="C209" s="177" t="s">
        <v>529</v>
      </c>
      <c r="D209" s="172" t="s">
        <v>208</v>
      </c>
      <c r="E209" s="160">
        <v>108332.7</v>
      </c>
      <c r="F209" s="160">
        <v>57448.1</v>
      </c>
      <c r="G209" s="76">
        <f t="shared" si="3"/>
        <v>53.02932540221005</v>
      </c>
    </row>
    <row r="210" spans="1:7" ht="79.5" customHeight="1">
      <c r="A210" s="30"/>
      <c r="B210" s="70"/>
      <c r="C210" s="177" t="s">
        <v>0</v>
      </c>
      <c r="D210" s="172" t="s">
        <v>209</v>
      </c>
      <c r="E210" s="160">
        <v>606.3</v>
      </c>
      <c r="F210" s="160">
        <v>342.3</v>
      </c>
      <c r="G210" s="76">
        <f t="shared" si="3"/>
        <v>56.45719940623455</v>
      </c>
    </row>
    <row r="211" spans="1:7" ht="68.25" customHeight="1">
      <c r="A211" s="30"/>
      <c r="B211" s="70"/>
      <c r="C211" s="177" t="s">
        <v>1</v>
      </c>
      <c r="D211" s="172" t="s">
        <v>210</v>
      </c>
      <c r="E211" s="160">
        <v>84.6</v>
      </c>
      <c r="F211" s="160">
        <v>42.6</v>
      </c>
      <c r="G211" s="76">
        <f t="shared" si="3"/>
        <v>50.35460992907802</v>
      </c>
    </row>
    <row r="212" spans="1:8" ht="51" customHeight="1">
      <c r="A212" s="30"/>
      <c r="B212" s="70"/>
      <c r="C212" s="177" t="s">
        <v>2</v>
      </c>
      <c r="D212" s="172" t="s">
        <v>211</v>
      </c>
      <c r="E212" s="160">
        <v>46187.1</v>
      </c>
      <c r="F212" s="160">
        <v>24265.6</v>
      </c>
      <c r="G212" s="76">
        <f t="shared" si="3"/>
        <v>52.53761331627229</v>
      </c>
      <c r="H212" s="30" t="s">
        <v>63</v>
      </c>
    </row>
    <row r="213" spans="1:7" ht="54.75" customHeight="1">
      <c r="A213" s="30"/>
      <c r="B213" s="70"/>
      <c r="C213" s="177" t="s">
        <v>486</v>
      </c>
      <c r="D213" s="172" t="s">
        <v>212</v>
      </c>
      <c r="E213" s="158">
        <v>906.7</v>
      </c>
      <c r="F213" s="158">
        <v>336.1</v>
      </c>
      <c r="G213" s="76">
        <f t="shared" si="3"/>
        <v>37.068490129039375</v>
      </c>
    </row>
    <row r="214" spans="1:7" ht="52.5" customHeight="1">
      <c r="A214" s="30"/>
      <c r="B214" s="70"/>
      <c r="C214" s="175" t="s">
        <v>487</v>
      </c>
      <c r="D214" s="172" t="s">
        <v>213</v>
      </c>
      <c r="E214" s="158">
        <v>971.5</v>
      </c>
      <c r="F214" s="158">
        <v>631.8</v>
      </c>
      <c r="G214" s="76">
        <f t="shared" si="3"/>
        <v>65.03345342254245</v>
      </c>
    </row>
    <row r="215" spans="1:7" ht="38.25" customHeight="1">
      <c r="A215" s="30"/>
      <c r="B215" s="70"/>
      <c r="C215" s="175" t="s">
        <v>146</v>
      </c>
      <c r="D215" s="172" t="s">
        <v>214</v>
      </c>
      <c r="E215" s="158">
        <v>73.9</v>
      </c>
      <c r="F215" s="158">
        <v>73.9</v>
      </c>
      <c r="G215" s="76">
        <f t="shared" si="3"/>
        <v>100</v>
      </c>
    </row>
    <row r="216" spans="1:7" ht="38.25" customHeight="1">
      <c r="A216" s="30"/>
      <c r="B216" s="70"/>
      <c r="C216" s="175" t="s">
        <v>470</v>
      </c>
      <c r="D216" s="172" t="s">
        <v>215</v>
      </c>
      <c r="E216" s="158">
        <v>927.2</v>
      </c>
      <c r="F216" s="158">
        <v>2</v>
      </c>
      <c r="G216" s="76">
        <f t="shared" si="3"/>
        <v>0.21570319240724764</v>
      </c>
    </row>
    <row r="217" spans="1:7" ht="41.25" customHeight="1">
      <c r="A217" s="30"/>
      <c r="B217" s="70"/>
      <c r="C217" s="175" t="s">
        <v>147</v>
      </c>
      <c r="D217" s="172" t="s">
        <v>216</v>
      </c>
      <c r="E217" s="158">
        <v>8765.7</v>
      </c>
      <c r="F217" s="158">
        <v>4429.4</v>
      </c>
      <c r="G217" s="76">
        <f t="shared" si="3"/>
        <v>50.531047149685705</v>
      </c>
    </row>
    <row r="218" spans="1:7" ht="66" customHeight="1">
      <c r="A218" s="30"/>
      <c r="B218" s="70"/>
      <c r="C218" s="177" t="s">
        <v>3</v>
      </c>
      <c r="D218" s="172" t="s">
        <v>217</v>
      </c>
      <c r="E218" s="158">
        <v>2053.1</v>
      </c>
      <c r="F218" s="158">
        <v>0</v>
      </c>
      <c r="G218" s="76">
        <f t="shared" si="3"/>
        <v>0</v>
      </c>
    </row>
    <row r="219" spans="1:7" ht="39.75" customHeight="1">
      <c r="A219" s="30"/>
      <c r="B219" s="70"/>
      <c r="C219" s="177" t="s">
        <v>442</v>
      </c>
      <c r="D219" s="172" t="s">
        <v>218</v>
      </c>
      <c r="E219" s="158">
        <v>5577.7</v>
      </c>
      <c r="F219" s="158">
        <v>2296</v>
      </c>
      <c r="G219" s="76">
        <f t="shared" si="3"/>
        <v>41.16392061243882</v>
      </c>
    </row>
    <row r="220" spans="1:7" ht="39.75" customHeight="1">
      <c r="A220" s="30"/>
      <c r="B220" s="70"/>
      <c r="C220" s="177" t="s">
        <v>4</v>
      </c>
      <c r="D220" s="172" t="s">
        <v>219</v>
      </c>
      <c r="E220" s="158">
        <v>500.1</v>
      </c>
      <c r="F220" s="158">
        <v>500.1</v>
      </c>
      <c r="G220" s="76">
        <f t="shared" si="3"/>
        <v>100</v>
      </c>
    </row>
    <row r="221" spans="1:7" ht="39.75" customHeight="1">
      <c r="A221" s="30"/>
      <c r="B221" s="70"/>
      <c r="C221" s="177" t="s">
        <v>353</v>
      </c>
      <c r="D221" s="172" t="s">
        <v>220</v>
      </c>
      <c r="E221" s="158">
        <v>580.3</v>
      </c>
      <c r="F221" s="158">
        <v>70</v>
      </c>
      <c r="G221" s="76">
        <f t="shared" si="3"/>
        <v>12.062726176115802</v>
      </c>
    </row>
    <row r="222" spans="1:7" ht="51.75" customHeight="1">
      <c r="A222" s="30"/>
      <c r="B222" s="70"/>
      <c r="C222" s="151" t="s">
        <v>443</v>
      </c>
      <c r="D222" s="172" t="s">
        <v>221</v>
      </c>
      <c r="E222" s="158">
        <v>302142.2</v>
      </c>
      <c r="F222" s="158">
        <v>157648.9</v>
      </c>
      <c r="G222" s="76">
        <f t="shared" si="3"/>
        <v>52.17705438035468</v>
      </c>
    </row>
    <row r="223" spans="1:7" ht="53.25" customHeight="1">
      <c r="A223" s="30"/>
      <c r="B223" s="70"/>
      <c r="C223" s="151" t="s">
        <v>444</v>
      </c>
      <c r="D223" s="172" t="s">
        <v>222</v>
      </c>
      <c r="E223" s="158">
        <v>48.3</v>
      </c>
      <c r="F223" s="158">
        <v>23.8</v>
      </c>
      <c r="G223" s="76">
        <f t="shared" si="3"/>
        <v>49.275362318840585</v>
      </c>
    </row>
    <row r="224" spans="1:7" ht="18" customHeight="1">
      <c r="A224" s="30"/>
      <c r="B224" s="70"/>
      <c r="C224" s="257" t="s">
        <v>77</v>
      </c>
      <c r="D224" s="172" t="s">
        <v>223</v>
      </c>
      <c r="E224" s="160">
        <v>721.8</v>
      </c>
      <c r="F224" s="160">
        <v>181.5</v>
      </c>
      <c r="G224" s="76">
        <f t="shared" si="3"/>
        <v>25.14546965918537</v>
      </c>
    </row>
    <row r="225" spans="1:7" ht="18.75" customHeight="1">
      <c r="A225" s="30"/>
      <c r="B225" s="70"/>
      <c r="C225" s="258"/>
      <c r="D225" s="172" t="s">
        <v>224</v>
      </c>
      <c r="E225" s="160">
        <v>2040.3</v>
      </c>
      <c r="F225" s="160">
        <v>26.4</v>
      </c>
      <c r="G225" s="76">
        <f t="shared" si="3"/>
        <v>1.2939273636229967</v>
      </c>
    </row>
    <row r="226" spans="1:7" ht="14.25" customHeight="1">
      <c r="A226" s="30"/>
      <c r="B226" s="70"/>
      <c r="C226" s="259"/>
      <c r="D226" s="172" t="s">
        <v>225</v>
      </c>
      <c r="E226" s="160">
        <v>8300</v>
      </c>
      <c r="F226" s="160">
        <v>2086.8</v>
      </c>
      <c r="G226" s="76">
        <f t="shared" si="3"/>
        <v>25.142168674698794</v>
      </c>
    </row>
    <row r="227" spans="1:7" ht="28.5" customHeight="1">
      <c r="A227" s="30"/>
      <c r="B227" s="70"/>
      <c r="C227" s="257" t="s">
        <v>455</v>
      </c>
      <c r="D227" s="172" t="s">
        <v>226</v>
      </c>
      <c r="E227" s="160">
        <v>2799.4</v>
      </c>
      <c r="F227" s="160">
        <v>3964.5</v>
      </c>
      <c r="G227" s="76">
        <f t="shared" si="3"/>
        <v>141.61963277845254</v>
      </c>
    </row>
    <row r="228" spans="1:7" ht="20.25" customHeight="1">
      <c r="A228" s="30"/>
      <c r="B228" s="70"/>
      <c r="C228" s="260"/>
      <c r="D228" s="172" t="s">
        <v>227</v>
      </c>
      <c r="E228" s="160">
        <v>32192.6</v>
      </c>
      <c r="F228" s="160">
        <v>12759</v>
      </c>
      <c r="G228" s="76">
        <f aca="true" t="shared" si="4" ref="G228:G240">F228/E228*100</f>
        <v>39.63333188372483</v>
      </c>
    </row>
    <row r="229" spans="1:7" ht="42.75" customHeight="1">
      <c r="A229" s="30"/>
      <c r="B229" s="70"/>
      <c r="C229" s="151" t="s">
        <v>41</v>
      </c>
      <c r="D229" s="172" t="s">
        <v>228</v>
      </c>
      <c r="E229" s="160">
        <v>5.1</v>
      </c>
      <c r="F229" s="160">
        <v>0</v>
      </c>
      <c r="G229" s="76">
        <f t="shared" si="4"/>
        <v>0</v>
      </c>
    </row>
    <row r="230" spans="1:7" ht="28.5" customHeight="1">
      <c r="A230" s="30"/>
      <c r="B230" s="70"/>
      <c r="C230" s="151" t="s">
        <v>76</v>
      </c>
      <c r="D230" s="172" t="s">
        <v>229</v>
      </c>
      <c r="E230" s="160">
        <v>555.9</v>
      </c>
      <c r="F230" s="160">
        <v>300.6</v>
      </c>
      <c r="G230" s="76">
        <f t="shared" si="4"/>
        <v>54.074473826227745</v>
      </c>
    </row>
    <row r="231" spans="1:7" ht="69.75" customHeight="1">
      <c r="A231" s="30"/>
      <c r="B231" s="72"/>
      <c r="C231" s="189" t="s">
        <v>42</v>
      </c>
      <c r="D231" s="172" t="s">
        <v>230</v>
      </c>
      <c r="E231" s="160">
        <v>45522.1</v>
      </c>
      <c r="F231" s="160">
        <v>17803.3</v>
      </c>
      <c r="G231" s="76">
        <f t="shared" si="4"/>
        <v>39.10913600207372</v>
      </c>
    </row>
    <row r="232" spans="1:7" ht="43.5" customHeight="1">
      <c r="A232" s="30"/>
      <c r="B232" s="72"/>
      <c r="C232" s="179" t="s">
        <v>522</v>
      </c>
      <c r="D232" s="172" t="s">
        <v>231</v>
      </c>
      <c r="E232" s="160">
        <v>69.8</v>
      </c>
      <c r="F232" s="160">
        <v>67.5</v>
      </c>
      <c r="G232" s="76">
        <f t="shared" si="4"/>
        <v>96.70487106017193</v>
      </c>
    </row>
    <row r="233" spans="1:7" ht="43.5" customHeight="1">
      <c r="A233" s="30"/>
      <c r="B233" s="72"/>
      <c r="C233" s="179" t="s">
        <v>43</v>
      </c>
      <c r="D233" s="172" t="s">
        <v>232</v>
      </c>
      <c r="E233" s="160">
        <v>802.2</v>
      </c>
      <c r="F233" s="160">
        <v>776</v>
      </c>
      <c r="G233" s="76">
        <f t="shared" si="4"/>
        <v>96.73398155073546</v>
      </c>
    </row>
    <row r="234" spans="1:7" ht="41.25" customHeight="1">
      <c r="A234" s="30"/>
      <c r="B234" s="72"/>
      <c r="C234" s="179" t="s">
        <v>388</v>
      </c>
      <c r="D234" s="172" t="s">
        <v>387</v>
      </c>
      <c r="E234" s="160">
        <v>28616.9</v>
      </c>
      <c r="F234" s="160">
        <v>14700</v>
      </c>
      <c r="G234" s="76">
        <f t="shared" si="4"/>
        <v>51.368247434208456</v>
      </c>
    </row>
    <row r="235" spans="1:7" ht="17.25" customHeight="1">
      <c r="A235" s="30"/>
      <c r="B235" s="72" t="s">
        <v>247</v>
      </c>
      <c r="C235" s="15" t="s">
        <v>148</v>
      </c>
      <c r="D235" s="60" t="s">
        <v>233</v>
      </c>
      <c r="E235" s="163">
        <f>E237+E236+E238</f>
        <v>0</v>
      </c>
      <c r="F235" s="163">
        <f>F237+F236+F238</f>
        <v>0</v>
      </c>
      <c r="G235" s="107">
        <v>0</v>
      </c>
    </row>
    <row r="236" spans="1:7" ht="28.5" customHeight="1" hidden="1">
      <c r="A236" s="30"/>
      <c r="B236" s="72"/>
      <c r="C236" s="66" t="s">
        <v>5</v>
      </c>
      <c r="D236" s="67" t="s">
        <v>488</v>
      </c>
      <c r="E236" s="159"/>
      <c r="F236" s="159"/>
      <c r="G236" s="76">
        <v>0</v>
      </c>
    </row>
    <row r="237" spans="1:7" ht="27" customHeight="1" hidden="1">
      <c r="A237" s="30"/>
      <c r="B237" s="70"/>
      <c r="C237" s="26" t="s">
        <v>80</v>
      </c>
      <c r="D237" s="68" t="s">
        <v>81</v>
      </c>
      <c r="E237" s="161"/>
      <c r="F237" s="161"/>
      <c r="G237" s="76">
        <v>0</v>
      </c>
    </row>
    <row r="238" spans="1:7" ht="55.5" customHeight="1" hidden="1">
      <c r="A238" s="30"/>
      <c r="B238" s="72"/>
      <c r="C238" s="28" t="s">
        <v>44</v>
      </c>
      <c r="D238" s="68" t="s">
        <v>45</v>
      </c>
      <c r="E238" s="162">
        <v>0</v>
      </c>
      <c r="F238" s="162">
        <v>0</v>
      </c>
      <c r="G238" s="76" t="e">
        <f t="shared" si="4"/>
        <v>#DIV/0!</v>
      </c>
    </row>
    <row r="239" spans="1:7" ht="24" customHeight="1">
      <c r="A239" s="30"/>
      <c r="B239" s="72" t="s">
        <v>46</v>
      </c>
      <c r="C239" s="73" t="s">
        <v>6</v>
      </c>
      <c r="D239" s="139" t="s">
        <v>7</v>
      </c>
      <c r="E239" s="155">
        <f>E240</f>
        <v>174661.4</v>
      </c>
      <c r="F239" s="155"/>
      <c r="G239" s="108">
        <f t="shared" si="4"/>
        <v>0</v>
      </c>
    </row>
    <row r="240" spans="1:7" ht="18" customHeight="1">
      <c r="A240" s="30"/>
      <c r="B240" s="70"/>
      <c r="C240" s="74" t="s">
        <v>8</v>
      </c>
      <c r="D240" s="69" t="s">
        <v>9</v>
      </c>
      <c r="E240" s="113">
        <v>174661.4</v>
      </c>
      <c r="F240" s="113">
        <v>0</v>
      </c>
      <c r="G240" s="76">
        <f t="shared" si="4"/>
        <v>0</v>
      </c>
    </row>
    <row r="241" spans="1:7" ht="56.25" customHeight="1">
      <c r="A241" s="197"/>
      <c r="B241" s="193" t="s">
        <v>47</v>
      </c>
      <c r="C241" s="194" t="s">
        <v>285</v>
      </c>
      <c r="D241" s="195" t="s">
        <v>10</v>
      </c>
      <c r="E241" s="160">
        <v>0</v>
      </c>
      <c r="F241" s="160">
        <v>0</v>
      </c>
      <c r="G241" s="76">
        <v>0</v>
      </c>
    </row>
    <row r="242" spans="1:7" ht="47.25" customHeight="1">
      <c r="A242" s="197"/>
      <c r="B242" s="193" t="s">
        <v>12</v>
      </c>
      <c r="C242" s="194" t="s">
        <v>11</v>
      </c>
      <c r="D242" s="196" t="s">
        <v>389</v>
      </c>
      <c r="E242" s="160">
        <v>-1197.1</v>
      </c>
      <c r="F242" s="160">
        <v>-1197.1</v>
      </c>
      <c r="G242" s="76">
        <f>F242/E242*100</f>
        <v>100</v>
      </c>
    </row>
    <row r="243" spans="1:7" ht="15.75" customHeight="1" hidden="1">
      <c r="A243" s="30"/>
      <c r="B243" s="83"/>
      <c r="C243" s="128"/>
      <c r="D243" s="129"/>
      <c r="E243" s="130"/>
      <c r="F243" s="130"/>
      <c r="G243" s="130"/>
    </row>
    <row r="244" spans="1:7" ht="24.75" customHeight="1" hidden="1">
      <c r="A244" s="1"/>
      <c r="B244" s="83"/>
      <c r="C244" s="131"/>
      <c r="D244" s="132"/>
      <c r="E244" s="133"/>
      <c r="F244" s="134"/>
      <c r="G244" s="135"/>
    </row>
    <row r="245" spans="1:7" ht="25.5" customHeight="1" hidden="1">
      <c r="A245" s="1"/>
      <c r="B245" s="83"/>
      <c r="C245" s="131"/>
      <c r="D245" s="132"/>
      <c r="E245" s="133"/>
      <c r="F245" s="134"/>
      <c r="G245" s="135"/>
    </row>
    <row r="246" spans="1:7" ht="27" customHeight="1">
      <c r="A246" s="1"/>
      <c r="B246" s="83"/>
      <c r="C246" s="204"/>
      <c r="E246" s="205"/>
      <c r="F246" s="192"/>
      <c r="G246" s="135"/>
    </row>
    <row r="247" spans="1:8" ht="160.5" customHeight="1">
      <c r="A247" s="1"/>
      <c r="B247" s="83"/>
      <c r="C247" s="136"/>
      <c r="D247" s="137"/>
      <c r="E247" s="138"/>
      <c r="F247" s="138"/>
      <c r="G247" s="135"/>
      <c r="H247" s="27"/>
    </row>
    <row r="248" spans="2:7" ht="46.5" customHeight="1">
      <c r="B248" s="80"/>
      <c r="C248" s="25"/>
      <c r="D248" s="77" t="s">
        <v>281</v>
      </c>
      <c r="G248" s="80"/>
    </row>
    <row r="249" spans="2:7" ht="46.5" customHeight="1">
      <c r="B249" s="80"/>
      <c r="C249" s="19"/>
      <c r="D249" s="20"/>
      <c r="F249" s="109"/>
      <c r="G249" s="141"/>
    </row>
    <row r="250" spans="2:7" ht="38.25" customHeight="1" hidden="1">
      <c r="B250" s="80"/>
      <c r="C250" s="19"/>
      <c r="D250" s="20"/>
      <c r="F250" s="109"/>
      <c r="G250" s="141"/>
    </row>
    <row r="251" spans="2:7" ht="117" customHeight="1" hidden="1">
      <c r="B251" s="80"/>
      <c r="C251" s="19"/>
      <c r="D251" s="20"/>
      <c r="F251" s="109"/>
      <c r="G251" s="141"/>
    </row>
    <row r="252" spans="2:7" ht="138" customHeight="1">
      <c r="B252" s="80"/>
      <c r="C252" s="19"/>
      <c r="D252" s="20"/>
      <c r="F252" s="109"/>
      <c r="G252" s="141"/>
    </row>
    <row r="253" spans="2:9" ht="93" customHeight="1">
      <c r="B253" s="80"/>
      <c r="C253" s="19"/>
      <c r="D253" s="20"/>
      <c r="F253" s="109"/>
      <c r="G253" s="141"/>
      <c r="H253" s="140"/>
      <c r="I253" s="140"/>
    </row>
    <row r="254" spans="2:9" ht="144.75" customHeight="1">
      <c r="B254" s="80"/>
      <c r="C254" s="19"/>
      <c r="D254" s="20"/>
      <c r="F254" s="109"/>
      <c r="G254" s="141"/>
      <c r="H254" s="140"/>
      <c r="I254" s="140"/>
    </row>
    <row r="255" spans="2:9" ht="36" customHeight="1">
      <c r="B255" s="80"/>
      <c r="C255" s="19"/>
      <c r="D255" s="20"/>
      <c r="F255" s="109"/>
      <c r="G255" s="141"/>
      <c r="H255" s="140"/>
      <c r="I255" s="140"/>
    </row>
    <row r="256" spans="3:9" ht="18.75" customHeight="1">
      <c r="C256" s="4"/>
      <c r="D256" s="5"/>
      <c r="E256"/>
      <c r="F256" s="265" t="s">
        <v>439</v>
      </c>
      <c r="G256" s="266"/>
      <c r="H256" s="140"/>
      <c r="I256" s="140"/>
    </row>
    <row r="257" spans="3:9" ht="64.5" customHeight="1">
      <c r="C257" s="4"/>
      <c r="D257" s="5"/>
      <c r="E257" s="253" t="s">
        <v>378</v>
      </c>
      <c r="F257" s="249"/>
      <c r="G257" s="249"/>
      <c r="H257" s="140"/>
      <c r="I257" s="140"/>
    </row>
    <row r="258" spans="3:9" ht="18.75" customHeight="1">
      <c r="C258" s="4"/>
      <c r="D258" s="5"/>
      <c r="F258" s="240"/>
      <c r="G258" s="240"/>
      <c r="H258" s="140"/>
      <c r="I258" s="140"/>
    </row>
    <row r="259" spans="3:9" ht="66.75" customHeight="1">
      <c r="C259" s="238" t="s">
        <v>382</v>
      </c>
      <c r="D259" s="241"/>
      <c r="E259" s="241"/>
      <c r="F259" s="241"/>
      <c r="G259" s="239"/>
      <c r="H259" s="140"/>
      <c r="I259" s="140"/>
    </row>
    <row r="260" spans="3:9" ht="52.5" customHeight="1">
      <c r="C260" s="17" t="s">
        <v>143</v>
      </c>
      <c r="D260" s="23" t="s">
        <v>288</v>
      </c>
      <c r="E260" s="200" t="s">
        <v>383</v>
      </c>
      <c r="F260" s="23" t="s">
        <v>60</v>
      </c>
      <c r="G260" s="202" t="s">
        <v>50</v>
      </c>
      <c r="H260" s="140"/>
      <c r="I260" s="140"/>
    </row>
    <row r="261" spans="3:9" ht="1.5" customHeight="1">
      <c r="C261" s="7" t="s">
        <v>167</v>
      </c>
      <c r="D261" s="8" t="s">
        <v>168</v>
      </c>
      <c r="E261" s="110"/>
      <c r="F261" s="111">
        <v>-7124.433</v>
      </c>
      <c r="G261" s="82"/>
      <c r="H261" s="140"/>
      <c r="I261" s="140"/>
    </row>
    <row r="262" spans="3:9" ht="18.75" customHeight="1">
      <c r="C262" s="148" t="s">
        <v>169</v>
      </c>
      <c r="D262" s="149"/>
      <c r="E262" s="146">
        <f>E263</f>
        <v>72651.70000000019</v>
      </c>
      <c r="F262" s="147">
        <f>F263</f>
        <v>-19194.89999999995</v>
      </c>
      <c r="G262" s="198">
        <f>F262/E262*100</f>
        <v>-26.420441641420506</v>
      </c>
      <c r="H262" s="140"/>
      <c r="I262" s="140"/>
    </row>
    <row r="263" spans="3:9" ht="29.25" customHeight="1">
      <c r="C263" s="24" t="s">
        <v>489</v>
      </c>
      <c r="D263" s="51" t="s">
        <v>268</v>
      </c>
      <c r="E263" s="112">
        <f>E264+E269+E279+E274</f>
        <v>72651.70000000019</v>
      </c>
      <c r="F263" s="112">
        <f>F264+F269+F279+F274</f>
        <v>-19194.89999999995</v>
      </c>
      <c r="G263" s="203">
        <f aca="true" t="shared" si="5" ref="G263:G284">F263/E263*100</f>
        <v>-26.420441641420506</v>
      </c>
      <c r="H263" s="140"/>
      <c r="I263" s="140"/>
    </row>
    <row r="264" spans="3:9" ht="27.75" customHeight="1">
      <c r="C264" s="9" t="s">
        <v>172</v>
      </c>
      <c r="D264" s="51" t="s">
        <v>269</v>
      </c>
      <c r="E264" s="112">
        <f>E265+E267</f>
        <v>24743.5</v>
      </c>
      <c r="F264" s="150">
        <f>F265+F267</f>
        <v>0</v>
      </c>
      <c r="G264" s="203">
        <f t="shared" si="5"/>
        <v>0</v>
      </c>
      <c r="H264" s="140"/>
      <c r="I264" s="140"/>
    </row>
    <row r="265" spans="3:9" ht="30.75" customHeight="1">
      <c r="C265" s="9" t="s">
        <v>173</v>
      </c>
      <c r="D265" s="51" t="s">
        <v>257</v>
      </c>
      <c r="E265" s="112">
        <f>E266</f>
        <v>173743.5</v>
      </c>
      <c r="F265" s="112">
        <f>F266</f>
        <v>70000</v>
      </c>
      <c r="G265" s="203">
        <f t="shared" si="5"/>
        <v>40.289277008924074</v>
      </c>
      <c r="H265" s="140"/>
      <c r="I265" s="140"/>
    </row>
    <row r="266" spans="3:9" ht="27.75" customHeight="1">
      <c r="C266" s="9" t="s">
        <v>234</v>
      </c>
      <c r="D266" s="51" t="s">
        <v>270</v>
      </c>
      <c r="E266" s="112">
        <v>173743.5</v>
      </c>
      <c r="F266" s="112">
        <v>70000</v>
      </c>
      <c r="G266" s="203">
        <f t="shared" si="5"/>
        <v>40.289277008924074</v>
      </c>
      <c r="H266" s="140"/>
      <c r="I266" s="140"/>
    </row>
    <row r="267" spans="3:9" ht="28.5" customHeight="1">
      <c r="C267" s="9" t="s">
        <v>235</v>
      </c>
      <c r="D267" s="51" t="s">
        <v>259</v>
      </c>
      <c r="E267" s="112">
        <f>E268</f>
        <v>-149000</v>
      </c>
      <c r="F267" s="112">
        <f>F268</f>
        <v>-70000</v>
      </c>
      <c r="G267" s="203">
        <f t="shared" si="5"/>
        <v>46.97986577181208</v>
      </c>
      <c r="H267" s="140"/>
      <c r="I267" s="140"/>
    </row>
    <row r="268" spans="3:9" ht="28.5" customHeight="1">
      <c r="C268" s="9" t="s">
        <v>236</v>
      </c>
      <c r="D268" s="51" t="s">
        <v>271</v>
      </c>
      <c r="E268" s="112">
        <v>-149000</v>
      </c>
      <c r="F268" s="112">
        <v>-70000</v>
      </c>
      <c r="G268" s="203">
        <f t="shared" si="5"/>
        <v>46.97986577181208</v>
      </c>
      <c r="H268" s="140"/>
      <c r="I268" s="140"/>
    </row>
    <row r="269" spans="3:9" ht="28.5" customHeight="1">
      <c r="C269" s="9" t="s">
        <v>237</v>
      </c>
      <c r="D269" s="51" t="s">
        <v>261</v>
      </c>
      <c r="E269" s="112">
        <f>E270+E272</f>
        <v>-53743.5</v>
      </c>
      <c r="F269" s="112">
        <f>F270+F272</f>
        <v>-41256.7</v>
      </c>
      <c r="G269" s="203">
        <f t="shared" si="5"/>
        <v>76.76593448510052</v>
      </c>
      <c r="H269" s="140"/>
      <c r="I269" s="140"/>
    </row>
    <row r="270" spans="3:9" ht="37.5" customHeight="1">
      <c r="C270" s="9" t="s">
        <v>317</v>
      </c>
      <c r="D270" s="51" t="s">
        <v>262</v>
      </c>
      <c r="E270" s="112">
        <f>E271</f>
        <v>0</v>
      </c>
      <c r="F270" s="112">
        <f>F271</f>
        <v>0</v>
      </c>
      <c r="G270" s="203">
        <v>0</v>
      </c>
      <c r="H270" s="140"/>
      <c r="I270" s="140"/>
    </row>
    <row r="271" spans="3:9" ht="38.25" customHeight="1">
      <c r="C271" s="9" t="s">
        <v>318</v>
      </c>
      <c r="D271" s="51" t="s">
        <v>272</v>
      </c>
      <c r="E271" s="112">
        <v>0</v>
      </c>
      <c r="F271" s="112">
        <v>0</v>
      </c>
      <c r="G271" s="203">
        <v>0</v>
      </c>
      <c r="H271" s="140"/>
      <c r="I271" s="140"/>
    </row>
    <row r="272" spans="3:9" ht="28.5" customHeight="1">
      <c r="C272" s="9" t="s">
        <v>319</v>
      </c>
      <c r="D272" s="51" t="s">
        <v>273</v>
      </c>
      <c r="E272" s="112">
        <f>E273</f>
        <v>-53743.5</v>
      </c>
      <c r="F272" s="112">
        <f>F273</f>
        <v>-41256.7</v>
      </c>
      <c r="G272" s="203">
        <f t="shared" si="5"/>
        <v>76.76593448510052</v>
      </c>
      <c r="H272" s="140"/>
      <c r="I272" s="140"/>
    </row>
    <row r="273" spans="3:9" ht="40.5" customHeight="1">
      <c r="C273" s="9" t="s">
        <v>320</v>
      </c>
      <c r="D273" s="51" t="s">
        <v>265</v>
      </c>
      <c r="E273" s="112">
        <v>-53743.5</v>
      </c>
      <c r="F273" s="112">
        <v>-41256.7</v>
      </c>
      <c r="G273" s="203">
        <f t="shared" si="5"/>
        <v>76.76593448510052</v>
      </c>
      <c r="H273" s="140"/>
      <c r="I273" s="140"/>
    </row>
    <row r="274" spans="3:9" ht="40.5" customHeight="1">
      <c r="C274" s="31" t="s">
        <v>451</v>
      </c>
      <c r="D274" s="56" t="s">
        <v>274</v>
      </c>
      <c r="E274" s="112">
        <f aca="true" t="shared" si="6" ref="E274:F277">E275</f>
        <v>0</v>
      </c>
      <c r="F274" s="112">
        <f t="shared" si="6"/>
        <v>-4500</v>
      </c>
      <c r="G274" s="203">
        <v>0</v>
      </c>
      <c r="H274" s="140"/>
      <c r="I274" s="140"/>
    </row>
    <row r="275" spans="3:9" ht="40.5" customHeight="1">
      <c r="C275" s="31" t="s">
        <v>452</v>
      </c>
      <c r="D275" s="56" t="s">
        <v>275</v>
      </c>
      <c r="E275" s="112">
        <f t="shared" si="6"/>
        <v>0</v>
      </c>
      <c r="F275" s="112">
        <f t="shared" si="6"/>
        <v>-4500</v>
      </c>
      <c r="G275" s="203">
        <v>0</v>
      </c>
      <c r="H275" s="140"/>
      <c r="I275" s="140"/>
    </row>
    <row r="276" spans="3:9" ht="55.5" customHeight="1">
      <c r="C276" s="31" t="s">
        <v>450</v>
      </c>
      <c r="D276" s="56" t="s">
        <v>276</v>
      </c>
      <c r="E276" s="112">
        <f t="shared" si="6"/>
        <v>0</v>
      </c>
      <c r="F276" s="112">
        <f t="shared" si="6"/>
        <v>-4500</v>
      </c>
      <c r="G276" s="203">
        <v>0</v>
      </c>
      <c r="H276" s="140"/>
      <c r="I276" s="140"/>
    </row>
    <row r="277" spans="3:9" ht="57.75" customHeight="1">
      <c r="C277" s="31" t="s">
        <v>449</v>
      </c>
      <c r="D277" s="56" t="s">
        <v>277</v>
      </c>
      <c r="E277" s="112">
        <f t="shared" si="6"/>
        <v>0</v>
      </c>
      <c r="F277" s="112">
        <f t="shared" si="6"/>
        <v>-4500</v>
      </c>
      <c r="G277" s="203">
        <v>0</v>
      </c>
      <c r="H277" s="140"/>
      <c r="I277" s="140"/>
    </row>
    <row r="278" spans="3:9" ht="40.5" customHeight="1">
      <c r="C278" s="31" t="s">
        <v>453</v>
      </c>
      <c r="D278" s="56" t="s">
        <v>278</v>
      </c>
      <c r="E278" s="112">
        <v>0</v>
      </c>
      <c r="F278" s="112">
        <v>-4500</v>
      </c>
      <c r="G278" s="203">
        <v>0</v>
      </c>
      <c r="H278" s="140"/>
      <c r="I278" s="140"/>
    </row>
    <row r="279" spans="3:9" ht="26.25" customHeight="1">
      <c r="C279" s="31" t="s">
        <v>162</v>
      </c>
      <c r="D279" s="57" t="s">
        <v>418</v>
      </c>
      <c r="E279" s="112">
        <f>E283+E280</f>
        <v>101651.70000000019</v>
      </c>
      <c r="F279" s="112">
        <f>F283+F280</f>
        <v>26561.800000000047</v>
      </c>
      <c r="G279" s="203">
        <f t="shared" si="5"/>
        <v>26.13020736495307</v>
      </c>
      <c r="H279" s="140"/>
      <c r="I279" s="140"/>
    </row>
    <row r="280" spans="3:9" ht="29.25" customHeight="1">
      <c r="C280" s="9" t="s">
        <v>289</v>
      </c>
      <c r="D280" s="51" t="s">
        <v>279</v>
      </c>
      <c r="E280" s="112">
        <v>-2154199.4</v>
      </c>
      <c r="F280" s="112">
        <v>-918462</v>
      </c>
      <c r="G280" s="203">
        <f t="shared" si="5"/>
        <v>42.63588598158555</v>
      </c>
      <c r="H280" s="140"/>
      <c r="I280" s="140"/>
    </row>
    <row r="281" spans="3:9" ht="32.25" customHeight="1" hidden="1">
      <c r="C281" s="18" t="s">
        <v>290</v>
      </c>
      <c r="D281" s="54" t="s">
        <v>291</v>
      </c>
      <c r="E281" s="113"/>
      <c r="F281" s="113"/>
      <c r="G281" s="203" t="e">
        <f t="shared" si="5"/>
        <v>#DIV/0!</v>
      </c>
      <c r="H281" s="140"/>
      <c r="I281" s="140"/>
    </row>
    <row r="282" spans="3:9" ht="17.25" customHeight="1" hidden="1">
      <c r="C282" s="18" t="s">
        <v>292</v>
      </c>
      <c r="D282" s="54" t="s">
        <v>293</v>
      </c>
      <c r="E282" s="113"/>
      <c r="F282" s="113"/>
      <c r="G282" s="203" t="e">
        <f t="shared" si="5"/>
        <v>#DIV/0!</v>
      </c>
      <c r="H282" s="140"/>
      <c r="I282" s="140"/>
    </row>
    <row r="283" spans="3:9" ht="27" customHeight="1">
      <c r="C283" s="9" t="s">
        <v>294</v>
      </c>
      <c r="D283" s="55" t="s">
        <v>280</v>
      </c>
      <c r="E283" s="112">
        <v>2255851.1</v>
      </c>
      <c r="F283" s="112">
        <v>945023.8</v>
      </c>
      <c r="G283" s="203">
        <f t="shared" si="5"/>
        <v>41.89211779093044</v>
      </c>
      <c r="H283" s="140"/>
      <c r="I283" s="140"/>
    </row>
    <row r="284" spans="3:9" ht="19.5" customHeight="1">
      <c r="C284" s="22" t="s">
        <v>325</v>
      </c>
      <c r="D284" s="58"/>
      <c r="E284" s="146">
        <f>E263</f>
        <v>72651.70000000019</v>
      </c>
      <c r="F284" s="146">
        <f>F263</f>
        <v>-19194.89999999995</v>
      </c>
      <c r="G284" s="199">
        <f t="shared" si="5"/>
        <v>-26.420441641420506</v>
      </c>
      <c r="H284" s="140"/>
      <c r="I284" s="140"/>
    </row>
    <row r="285" spans="3:9" ht="134.25" customHeight="1">
      <c r="C285" s="204"/>
      <c r="E285" s="205"/>
      <c r="F285" s="192"/>
      <c r="G285" s="80"/>
      <c r="H285" s="140"/>
      <c r="I285" s="140"/>
    </row>
    <row r="286" spans="7:9" ht="44.25" customHeight="1">
      <c r="G286" s="80"/>
      <c r="H286" s="140"/>
      <c r="I286" s="140"/>
    </row>
    <row r="287" spans="3:9" ht="42" customHeight="1">
      <c r="C287" s="21"/>
      <c r="D287" s="46"/>
      <c r="E287" s="114"/>
      <c r="F287" s="115"/>
      <c r="G287" s="80"/>
      <c r="H287" s="140"/>
      <c r="I287" s="140"/>
    </row>
    <row r="288" spans="3:9" ht="7.5" customHeight="1" hidden="1">
      <c r="C288" s="21"/>
      <c r="D288" s="46"/>
      <c r="E288" s="114"/>
      <c r="F288" s="115"/>
      <c r="G288" s="80"/>
      <c r="H288" s="140"/>
      <c r="I288" s="140"/>
    </row>
    <row r="289" spans="3:9" ht="84.75" customHeight="1" hidden="1">
      <c r="C289" s="21"/>
      <c r="D289" s="46"/>
      <c r="E289" s="114"/>
      <c r="F289" s="115"/>
      <c r="G289" s="80"/>
      <c r="H289" s="140"/>
      <c r="I289" s="140"/>
    </row>
    <row r="290" spans="3:9" ht="30" customHeight="1" hidden="1">
      <c r="C290" s="21"/>
      <c r="D290" s="46"/>
      <c r="E290" s="114"/>
      <c r="F290" s="115"/>
      <c r="G290" s="80"/>
      <c r="H290" s="140"/>
      <c r="I290" s="140"/>
    </row>
    <row r="291" spans="3:9" ht="61.5" customHeight="1" hidden="1">
      <c r="C291" s="21"/>
      <c r="D291" s="46"/>
      <c r="E291" s="114"/>
      <c r="F291" s="115"/>
      <c r="G291" s="80"/>
      <c r="H291" s="140"/>
      <c r="I291" s="140"/>
    </row>
    <row r="292" spans="5:9" ht="43.5" customHeight="1" hidden="1">
      <c r="E292" s="89"/>
      <c r="F292" s="242"/>
      <c r="G292" s="242"/>
      <c r="H292" s="140"/>
      <c r="I292" s="140"/>
    </row>
    <row r="293" spans="5:9" ht="12.75" customHeight="1" hidden="1">
      <c r="E293" s="116"/>
      <c r="F293" s="243"/>
      <c r="G293" s="243"/>
      <c r="H293" s="142"/>
      <c r="I293" s="142"/>
    </row>
    <row r="294" spans="5:9" ht="28.5" customHeight="1" hidden="1">
      <c r="E294" s="243"/>
      <c r="F294" s="240"/>
      <c r="G294" s="240"/>
      <c r="H294" s="79"/>
      <c r="I294" s="140"/>
    </row>
    <row r="295" spans="5:9" ht="15.75" customHeight="1">
      <c r="E295"/>
      <c r="F295" s="265" t="s">
        <v>440</v>
      </c>
      <c r="G295" s="266"/>
      <c r="H295" s="140"/>
      <c r="I295" s="140"/>
    </row>
    <row r="296" spans="5:9" ht="56.25" customHeight="1">
      <c r="E296" s="253" t="s">
        <v>378</v>
      </c>
      <c r="F296" s="249"/>
      <c r="G296" s="249"/>
      <c r="H296" s="140"/>
      <c r="I296" s="140"/>
    </row>
    <row r="297" spans="5:9" ht="12.75">
      <c r="E297" s="89"/>
      <c r="F297" s="83"/>
      <c r="G297" s="83"/>
      <c r="H297" s="140"/>
      <c r="I297" s="140"/>
    </row>
    <row r="298" spans="3:9" ht="40.5" customHeight="1">
      <c r="C298" s="238" t="s">
        <v>385</v>
      </c>
      <c r="D298" s="239"/>
      <c r="E298" s="239"/>
      <c r="F298" s="239"/>
      <c r="G298" s="239"/>
      <c r="H298" s="16"/>
      <c r="I298" s="140"/>
    </row>
    <row r="299" spans="7:9" ht="12.75">
      <c r="G299" s="80"/>
      <c r="H299" s="140"/>
      <c r="I299" s="140"/>
    </row>
    <row r="300" spans="3:9" ht="60" customHeight="1">
      <c r="C300" s="17" t="s">
        <v>83</v>
      </c>
      <c r="D300" s="23" t="s">
        <v>288</v>
      </c>
      <c r="E300" s="200" t="s">
        <v>383</v>
      </c>
      <c r="F300" s="201" t="s">
        <v>61</v>
      </c>
      <c r="G300" s="202" t="s">
        <v>50</v>
      </c>
      <c r="H300" s="140"/>
      <c r="I300" s="140"/>
    </row>
    <row r="301" spans="3:9" ht="0.75" customHeight="1" hidden="1">
      <c r="C301" s="7" t="s">
        <v>167</v>
      </c>
      <c r="D301" s="8" t="s">
        <v>168</v>
      </c>
      <c r="E301" s="110"/>
      <c r="F301" s="117">
        <v>-7124.433</v>
      </c>
      <c r="G301" s="82"/>
      <c r="H301" s="140"/>
      <c r="I301" s="140"/>
    </row>
    <row r="302" spans="3:9" ht="12.75" customHeight="1" hidden="1">
      <c r="C302" s="9" t="s">
        <v>169</v>
      </c>
      <c r="D302" s="10"/>
      <c r="E302" s="118"/>
      <c r="F302" s="117">
        <v>9400</v>
      </c>
      <c r="G302" s="82"/>
      <c r="H302" s="140"/>
      <c r="I302" s="140"/>
    </row>
    <row r="303" spans="3:9" ht="25.5" customHeight="1" hidden="1">
      <c r="C303" s="9" t="s">
        <v>170</v>
      </c>
      <c r="D303" s="10" t="s">
        <v>171</v>
      </c>
      <c r="E303" s="118"/>
      <c r="F303" s="117">
        <v>9400</v>
      </c>
      <c r="G303" s="82"/>
      <c r="H303" s="140"/>
      <c r="I303" s="140"/>
    </row>
    <row r="304" spans="3:9" ht="16.5" customHeight="1">
      <c r="C304" s="9" t="s">
        <v>172</v>
      </c>
      <c r="D304" s="51" t="s">
        <v>252</v>
      </c>
      <c r="E304" s="119">
        <f>E305+E307</f>
        <v>24743.5</v>
      </c>
      <c r="F304" s="119">
        <f>F305+F307</f>
        <v>0</v>
      </c>
      <c r="G304" s="203">
        <f aca="true" t="shared" si="7" ref="G304:G324">F304/E304*100</f>
        <v>0</v>
      </c>
      <c r="H304" s="140"/>
      <c r="I304" s="140"/>
    </row>
    <row r="305" spans="3:9" ht="26.25">
      <c r="C305" s="9" t="s">
        <v>173</v>
      </c>
      <c r="D305" s="51" t="s">
        <v>257</v>
      </c>
      <c r="E305" s="119">
        <f>E306</f>
        <v>173743.5</v>
      </c>
      <c r="F305" s="120">
        <f>F306</f>
        <v>70000</v>
      </c>
      <c r="G305" s="203">
        <f t="shared" si="7"/>
        <v>40.289277008924074</v>
      </c>
      <c r="H305" s="140"/>
      <c r="I305" s="140"/>
    </row>
    <row r="306" spans="3:9" ht="26.25">
      <c r="C306" s="9" t="s">
        <v>234</v>
      </c>
      <c r="D306" s="51" t="s">
        <v>258</v>
      </c>
      <c r="E306" s="119">
        <v>173743.5</v>
      </c>
      <c r="F306" s="120">
        <v>70000</v>
      </c>
      <c r="G306" s="203">
        <f t="shared" si="7"/>
        <v>40.289277008924074</v>
      </c>
      <c r="H306" s="140"/>
      <c r="I306" s="140"/>
    </row>
    <row r="307" spans="3:9" ht="26.25">
      <c r="C307" s="9" t="s">
        <v>235</v>
      </c>
      <c r="D307" s="51" t="s">
        <v>259</v>
      </c>
      <c r="E307" s="119">
        <f>E308</f>
        <v>-149000</v>
      </c>
      <c r="F307" s="120">
        <f>F308</f>
        <v>-70000</v>
      </c>
      <c r="G307" s="203">
        <f t="shared" si="7"/>
        <v>46.97986577181208</v>
      </c>
      <c r="H307" s="140"/>
      <c r="I307" s="140"/>
    </row>
    <row r="308" spans="3:9" ht="24.75" customHeight="1">
      <c r="C308" s="9" t="s">
        <v>236</v>
      </c>
      <c r="D308" s="51" t="s">
        <v>260</v>
      </c>
      <c r="E308" s="119">
        <v>-149000</v>
      </c>
      <c r="F308" s="120">
        <v>-70000</v>
      </c>
      <c r="G308" s="203">
        <f t="shared" si="7"/>
        <v>46.97986577181208</v>
      </c>
      <c r="H308" s="140"/>
      <c r="I308" s="140"/>
    </row>
    <row r="309" spans="3:9" ht="26.25">
      <c r="C309" s="9" t="s">
        <v>237</v>
      </c>
      <c r="D309" s="51" t="s">
        <v>261</v>
      </c>
      <c r="E309" s="121">
        <f>E310+E312</f>
        <v>-53743.5</v>
      </c>
      <c r="F309" s="122">
        <v>-41256.7</v>
      </c>
      <c r="G309" s="203">
        <f t="shared" si="7"/>
        <v>76.76593448510052</v>
      </c>
      <c r="H309" s="140"/>
      <c r="I309" s="140"/>
    </row>
    <row r="310" spans="3:9" ht="26.25">
      <c r="C310" s="9" t="s">
        <v>317</v>
      </c>
      <c r="D310" s="51" t="s">
        <v>262</v>
      </c>
      <c r="E310" s="121">
        <f>E311</f>
        <v>0</v>
      </c>
      <c r="F310" s="122">
        <f>F311</f>
        <v>0</v>
      </c>
      <c r="G310" s="203">
        <v>0</v>
      </c>
      <c r="H310" s="140"/>
      <c r="I310" s="140"/>
    </row>
    <row r="311" spans="3:9" ht="38.25" customHeight="1">
      <c r="C311" s="9" t="s">
        <v>318</v>
      </c>
      <c r="D311" s="51" t="s">
        <v>263</v>
      </c>
      <c r="E311" s="121">
        <v>0</v>
      </c>
      <c r="F311" s="120">
        <v>0</v>
      </c>
      <c r="G311" s="203">
        <v>0</v>
      </c>
      <c r="H311" s="140"/>
      <c r="I311" s="140"/>
    </row>
    <row r="312" spans="3:9" ht="39">
      <c r="C312" s="9" t="s">
        <v>319</v>
      </c>
      <c r="D312" s="51" t="s">
        <v>264</v>
      </c>
      <c r="E312" s="119">
        <f>E313</f>
        <v>-53743.5</v>
      </c>
      <c r="F312" s="120">
        <f>F313</f>
        <v>-37628.4</v>
      </c>
      <c r="G312" s="203">
        <f t="shared" si="7"/>
        <v>70.01479248653327</v>
      </c>
      <c r="H312" s="140"/>
      <c r="I312" s="140"/>
    </row>
    <row r="313" spans="3:9" ht="39">
      <c r="C313" s="9" t="s">
        <v>320</v>
      </c>
      <c r="D313" s="51" t="s">
        <v>265</v>
      </c>
      <c r="E313" s="119">
        <v>-53743.5</v>
      </c>
      <c r="F313" s="120">
        <v>-37628.4</v>
      </c>
      <c r="G313" s="203">
        <f t="shared" si="7"/>
        <v>70.01479248653327</v>
      </c>
      <c r="H313" s="140"/>
      <c r="I313" s="140"/>
    </row>
    <row r="314" spans="3:9" ht="12.75">
      <c r="C314" s="32" t="s">
        <v>451</v>
      </c>
      <c r="D314" s="52" t="s">
        <v>256</v>
      </c>
      <c r="E314" s="112">
        <f aca="true" t="shared" si="8" ref="E314:F317">E315</f>
        <v>0</v>
      </c>
      <c r="F314" s="112">
        <f t="shared" si="8"/>
        <v>-4500</v>
      </c>
      <c r="G314" s="203">
        <v>0</v>
      </c>
      <c r="H314" s="140"/>
      <c r="I314" s="140"/>
    </row>
    <row r="315" spans="3:9" ht="12.75">
      <c r="C315" s="32" t="s">
        <v>452</v>
      </c>
      <c r="D315" s="52" t="s">
        <v>255</v>
      </c>
      <c r="E315" s="112">
        <f t="shared" si="8"/>
        <v>0</v>
      </c>
      <c r="F315" s="112">
        <f t="shared" si="8"/>
        <v>-4500</v>
      </c>
      <c r="G315" s="203">
        <v>0</v>
      </c>
      <c r="H315" s="140"/>
      <c r="I315" s="140"/>
    </row>
    <row r="316" spans="3:9" ht="52.5">
      <c r="C316" s="32" t="s">
        <v>450</v>
      </c>
      <c r="D316" s="52" t="s">
        <v>254</v>
      </c>
      <c r="E316" s="112">
        <f t="shared" si="8"/>
        <v>0</v>
      </c>
      <c r="F316" s="112">
        <f t="shared" si="8"/>
        <v>-4500</v>
      </c>
      <c r="G316" s="203">
        <v>0</v>
      </c>
      <c r="H316" s="140"/>
      <c r="I316" s="140"/>
    </row>
    <row r="317" spans="3:9" ht="52.5">
      <c r="C317" s="32" t="s">
        <v>449</v>
      </c>
      <c r="D317" s="52" t="s">
        <v>253</v>
      </c>
      <c r="E317" s="112">
        <f t="shared" si="8"/>
        <v>0</v>
      </c>
      <c r="F317" s="112">
        <f t="shared" si="8"/>
        <v>-4500</v>
      </c>
      <c r="G317" s="203">
        <v>0</v>
      </c>
      <c r="H317" s="140"/>
      <c r="I317" s="140"/>
    </row>
    <row r="318" spans="3:9" ht="26.25">
      <c r="C318" s="32" t="s">
        <v>453</v>
      </c>
      <c r="D318" s="52" t="s">
        <v>251</v>
      </c>
      <c r="E318" s="112">
        <v>0</v>
      </c>
      <c r="F318" s="112">
        <v>-4500</v>
      </c>
      <c r="G318" s="203">
        <v>0</v>
      </c>
      <c r="H318" s="140"/>
      <c r="I318" s="140"/>
    </row>
    <row r="319" spans="3:9" ht="12.75">
      <c r="C319" s="32" t="s">
        <v>417</v>
      </c>
      <c r="D319" s="53" t="s">
        <v>418</v>
      </c>
      <c r="E319" s="123">
        <f>E323+E320</f>
        <v>101651.70000000019</v>
      </c>
      <c r="F319" s="124">
        <f>F323+F320</f>
        <v>26561.800000000047</v>
      </c>
      <c r="G319" s="203">
        <f t="shared" si="7"/>
        <v>26.13020736495307</v>
      </c>
      <c r="H319" s="140"/>
      <c r="I319" s="140"/>
    </row>
    <row r="320" spans="3:9" ht="25.5" customHeight="1">
      <c r="C320" s="9" t="s">
        <v>289</v>
      </c>
      <c r="D320" s="51" t="s">
        <v>266</v>
      </c>
      <c r="E320" s="112">
        <v>-2154199.4</v>
      </c>
      <c r="F320" s="112">
        <v>-918462</v>
      </c>
      <c r="G320" s="203">
        <f t="shared" si="7"/>
        <v>42.63588598158555</v>
      </c>
      <c r="H320" s="140"/>
      <c r="I320" s="140"/>
    </row>
    <row r="321" spans="3:9" ht="0.75" customHeight="1" hidden="1">
      <c r="C321" s="18" t="s">
        <v>290</v>
      </c>
      <c r="D321" s="54" t="s">
        <v>291</v>
      </c>
      <c r="E321" s="113"/>
      <c r="F321" s="113"/>
      <c r="G321" s="203" t="e">
        <f t="shared" si="7"/>
        <v>#DIV/0!</v>
      </c>
      <c r="H321" s="140"/>
      <c r="I321" s="140"/>
    </row>
    <row r="322" spans="3:9" ht="25.5" customHeight="1" hidden="1">
      <c r="C322" s="18" t="s">
        <v>292</v>
      </c>
      <c r="D322" s="54" t="s">
        <v>293</v>
      </c>
      <c r="E322" s="113"/>
      <c r="F322" s="113"/>
      <c r="G322" s="203" t="e">
        <f t="shared" si="7"/>
        <v>#DIV/0!</v>
      </c>
      <c r="H322" s="140"/>
      <c r="I322" s="140"/>
    </row>
    <row r="323" spans="3:9" ht="12.75">
      <c r="C323" s="9" t="s">
        <v>294</v>
      </c>
      <c r="D323" s="55" t="s">
        <v>267</v>
      </c>
      <c r="E323" s="112">
        <v>2255851.1</v>
      </c>
      <c r="F323" s="112">
        <v>945023.8</v>
      </c>
      <c r="G323" s="203">
        <f t="shared" si="7"/>
        <v>41.89211779093044</v>
      </c>
      <c r="H323" s="140"/>
      <c r="I323" s="140"/>
    </row>
    <row r="324" spans="3:9" ht="24" customHeight="1">
      <c r="C324" s="22" t="s">
        <v>325</v>
      </c>
      <c r="D324" s="125"/>
      <c r="E324" s="126">
        <f>E304+E309+E319+E314</f>
        <v>72651.70000000019</v>
      </c>
      <c r="F324" s="127">
        <f>F304+F309+F319+F314</f>
        <v>-19194.89999999995</v>
      </c>
      <c r="G324" s="199">
        <f t="shared" si="7"/>
        <v>-26.420441641420506</v>
      </c>
      <c r="H324" s="140"/>
      <c r="I324" s="140"/>
    </row>
    <row r="325" spans="7:9" ht="12.75">
      <c r="G325" s="80"/>
      <c r="H325" s="140"/>
      <c r="I325" s="140"/>
    </row>
    <row r="326" spans="7:9" ht="12.75">
      <c r="G326" s="80"/>
      <c r="H326" s="140"/>
      <c r="I326" s="140"/>
    </row>
    <row r="327" spans="7:9" ht="12.75">
      <c r="G327" s="80"/>
      <c r="H327" s="140"/>
      <c r="I327" s="140"/>
    </row>
    <row r="328" spans="3:9" ht="13.5">
      <c r="C328" s="25"/>
      <c r="G328" s="80"/>
      <c r="H328" s="140"/>
      <c r="I328" s="140"/>
    </row>
    <row r="329" spans="3:9" ht="12.75">
      <c r="C329" s="204"/>
      <c r="E329" s="205"/>
      <c r="F329" s="192"/>
      <c r="G329" s="80"/>
      <c r="H329" s="140"/>
      <c r="I329" s="140"/>
    </row>
    <row r="330" spans="7:9" ht="12.75">
      <c r="G330" s="80"/>
      <c r="H330" s="140"/>
      <c r="I330" s="140"/>
    </row>
    <row r="331" spans="7:9" ht="12.75">
      <c r="G331" s="80"/>
      <c r="H331" s="140"/>
      <c r="I331" s="140"/>
    </row>
    <row r="332" spans="7:9" ht="12.75">
      <c r="G332" s="80"/>
      <c r="H332" s="140"/>
      <c r="I332" s="140"/>
    </row>
    <row r="333" spans="7:9" ht="12.75">
      <c r="G333" s="80"/>
      <c r="H333" s="140"/>
      <c r="I333" s="140"/>
    </row>
    <row r="334" spans="7:9" ht="12.75">
      <c r="G334" s="80"/>
      <c r="H334" s="140"/>
      <c r="I334" s="140"/>
    </row>
    <row r="335" spans="7:9" ht="12.75">
      <c r="G335" s="80"/>
      <c r="H335" s="140"/>
      <c r="I335" s="140"/>
    </row>
    <row r="336" spans="7:9" ht="12.75">
      <c r="G336" s="80"/>
      <c r="H336" s="140"/>
      <c r="I336" s="140"/>
    </row>
    <row r="337" spans="7:9" ht="12.75">
      <c r="G337" s="80"/>
      <c r="H337" s="140"/>
      <c r="I337" s="140"/>
    </row>
    <row r="338" spans="7:9" ht="12.75">
      <c r="G338" s="80"/>
      <c r="H338" s="140"/>
      <c r="I338" s="140"/>
    </row>
    <row r="339" spans="7:9" ht="12.75">
      <c r="G339" s="80"/>
      <c r="H339" s="140"/>
      <c r="I339" s="140"/>
    </row>
    <row r="340" spans="7:9" ht="12.75">
      <c r="G340" s="80"/>
      <c r="H340" s="140"/>
      <c r="I340" s="140"/>
    </row>
    <row r="341" spans="7:9" ht="12.75">
      <c r="G341" s="80"/>
      <c r="H341" s="140"/>
      <c r="I341" s="140"/>
    </row>
    <row r="342" spans="7:9" ht="12.75">
      <c r="G342" s="80"/>
      <c r="H342" s="140"/>
      <c r="I342" s="140"/>
    </row>
    <row r="343" spans="7:9" ht="12.75">
      <c r="G343" s="80"/>
      <c r="H343" s="140"/>
      <c r="I343" s="140"/>
    </row>
    <row r="344" spans="7:9" ht="12.75">
      <c r="G344" s="80"/>
      <c r="H344" s="140"/>
      <c r="I344" s="140"/>
    </row>
    <row r="345" spans="7:9" ht="12.75">
      <c r="G345" s="80"/>
      <c r="H345" s="140"/>
      <c r="I345" s="140"/>
    </row>
    <row r="346" spans="7:9" ht="12.75">
      <c r="G346" s="80"/>
      <c r="H346" s="140"/>
      <c r="I346" s="140"/>
    </row>
    <row r="347" spans="7:9" ht="12.75">
      <c r="G347" s="80"/>
      <c r="H347" s="140"/>
      <c r="I347" s="140"/>
    </row>
    <row r="348" spans="7:9" ht="12.75">
      <c r="G348" s="80"/>
      <c r="H348" s="140"/>
      <c r="I348" s="140"/>
    </row>
    <row r="349" spans="7:10" ht="12.75">
      <c r="G349" s="80"/>
      <c r="H349" s="140"/>
      <c r="I349" s="140"/>
      <c r="J349" s="140"/>
    </row>
    <row r="350" spans="7:10" ht="12.75">
      <c r="G350" s="80"/>
      <c r="H350" s="140"/>
      <c r="I350" s="140"/>
      <c r="J350" s="140"/>
    </row>
    <row r="351" spans="7:10" ht="12.75">
      <c r="G351" s="80"/>
      <c r="H351" s="140"/>
      <c r="I351" s="140"/>
      <c r="J351" s="140"/>
    </row>
    <row r="352" spans="7:10" ht="12.75">
      <c r="G352" s="80"/>
      <c r="H352" s="140"/>
      <c r="I352" s="140"/>
      <c r="J352" s="140"/>
    </row>
    <row r="353" spans="7:11" ht="12.75">
      <c r="G353" s="80"/>
      <c r="H353" s="140"/>
      <c r="I353" s="140"/>
      <c r="J353" s="140"/>
      <c r="K353" s="140"/>
    </row>
    <row r="354" spans="7:11" ht="12.75">
      <c r="G354" s="80"/>
      <c r="H354" s="140"/>
      <c r="I354" s="140"/>
      <c r="J354" s="140"/>
      <c r="K354" s="140"/>
    </row>
    <row r="355" spans="7:11" ht="12.75">
      <c r="G355" s="80"/>
      <c r="H355" s="140"/>
      <c r="I355" s="140"/>
      <c r="J355" s="140"/>
      <c r="K355" s="140"/>
    </row>
    <row r="356" spans="7:11" ht="12.75">
      <c r="G356" s="80"/>
      <c r="H356" s="140"/>
      <c r="I356" s="140"/>
      <c r="J356" s="140"/>
      <c r="K356" s="140"/>
    </row>
    <row r="357" spans="7:11" ht="12.75">
      <c r="G357" s="80"/>
      <c r="H357" s="140"/>
      <c r="I357" s="140"/>
      <c r="J357" s="140"/>
      <c r="K357" s="140"/>
    </row>
    <row r="358" spans="7:11" ht="12.75">
      <c r="G358" s="80"/>
      <c r="H358" s="140"/>
      <c r="I358" s="140"/>
      <c r="J358" s="140"/>
      <c r="K358" s="140"/>
    </row>
    <row r="359" spans="7:11" ht="12.75">
      <c r="G359" s="80"/>
      <c r="H359" s="140"/>
      <c r="I359" s="140"/>
      <c r="J359" s="140"/>
      <c r="K359" s="140"/>
    </row>
    <row r="360" spans="7:11" ht="12.75">
      <c r="G360" s="80"/>
      <c r="H360" s="140"/>
      <c r="I360" s="140"/>
      <c r="J360" s="140"/>
      <c r="K360" s="140"/>
    </row>
    <row r="361" spans="7:11" ht="12.75">
      <c r="G361" s="80"/>
      <c r="H361" s="140"/>
      <c r="I361" s="140"/>
      <c r="J361" s="140"/>
      <c r="K361" s="140"/>
    </row>
    <row r="362" spans="7:11" ht="12.75">
      <c r="G362" s="80"/>
      <c r="H362" s="140"/>
      <c r="I362" s="140"/>
      <c r="J362" s="140"/>
      <c r="K362" s="140"/>
    </row>
    <row r="363" spans="7:11" ht="12.75">
      <c r="G363" s="80"/>
      <c r="H363" s="140"/>
      <c r="I363" s="140"/>
      <c r="J363" s="140"/>
      <c r="K363" s="140"/>
    </row>
    <row r="364" spans="7:11" ht="12.75">
      <c r="G364" s="80"/>
      <c r="H364" s="140"/>
      <c r="I364" s="140"/>
      <c r="J364" s="140"/>
      <c r="K364" s="140"/>
    </row>
    <row r="365" spans="7:11" ht="12.75">
      <c r="G365" s="80"/>
      <c r="H365" s="140"/>
      <c r="I365" s="140"/>
      <c r="J365" s="140"/>
      <c r="K365" s="140"/>
    </row>
    <row r="366" spans="7:11" ht="12.75">
      <c r="G366" s="80"/>
      <c r="H366" s="140"/>
      <c r="I366" s="140"/>
      <c r="J366" s="140"/>
      <c r="K366" s="140"/>
    </row>
    <row r="367" spans="7:11" ht="12.75">
      <c r="G367" s="80"/>
      <c r="H367" s="140"/>
      <c r="I367" s="140"/>
      <c r="J367" s="140"/>
      <c r="K367" s="140"/>
    </row>
    <row r="368" spans="7:11" ht="12.75">
      <c r="G368" s="80"/>
      <c r="H368" s="140"/>
      <c r="I368" s="140"/>
      <c r="J368" s="140"/>
      <c r="K368" s="140"/>
    </row>
    <row r="369" spans="7:11" ht="12.75">
      <c r="G369" s="80"/>
      <c r="H369" s="140"/>
      <c r="I369" s="140"/>
      <c r="J369" s="140"/>
      <c r="K369" s="140"/>
    </row>
    <row r="370" spans="7:11" ht="12.75">
      <c r="G370" s="80"/>
      <c r="H370" s="140"/>
      <c r="I370" s="140"/>
      <c r="J370" s="140"/>
      <c r="K370" s="140"/>
    </row>
    <row r="371" spans="7:11" ht="12.75">
      <c r="G371" s="80"/>
      <c r="H371" s="140"/>
      <c r="I371" s="140"/>
      <c r="J371" s="140"/>
      <c r="K371" s="140"/>
    </row>
    <row r="372" spans="7:11" ht="12.75">
      <c r="G372" s="80"/>
      <c r="H372" s="140"/>
      <c r="I372" s="140"/>
      <c r="J372" s="140"/>
      <c r="K372" s="140"/>
    </row>
    <row r="373" spans="7:11" ht="12.75">
      <c r="G373" s="80"/>
      <c r="H373" s="140"/>
      <c r="I373" s="140"/>
      <c r="J373" s="140"/>
      <c r="K373" s="140"/>
    </row>
    <row r="374" spans="7:11" ht="12.75">
      <c r="G374" s="80"/>
      <c r="H374" s="140"/>
      <c r="I374" s="140"/>
      <c r="J374" s="140"/>
      <c r="K374" s="140"/>
    </row>
    <row r="375" spans="7:11" ht="12.75">
      <c r="G375" s="80"/>
      <c r="H375" s="140"/>
      <c r="I375" s="140"/>
      <c r="J375" s="140"/>
      <c r="K375" s="140"/>
    </row>
    <row r="376" spans="7:11" ht="12.75">
      <c r="G376" s="80"/>
      <c r="H376" s="140"/>
      <c r="I376" s="140"/>
      <c r="J376" s="140"/>
      <c r="K376" s="140"/>
    </row>
    <row r="377" spans="7:11" ht="12.75">
      <c r="G377" s="80"/>
      <c r="H377" s="140"/>
      <c r="I377" s="140"/>
      <c r="J377" s="140"/>
      <c r="K377" s="140"/>
    </row>
    <row r="378" spans="7:11" ht="12.75">
      <c r="G378" s="80"/>
      <c r="H378" s="140"/>
      <c r="I378" s="140"/>
      <c r="J378" s="140"/>
      <c r="K378" s="140"/>
    </row>
    <row r="379" spans="7:11" ht="12.75">
      <c r="G379" s="80"/>
      <c r="H379" s="140"/>
      <c r="I379" s="140"/>
      <c r="J379" s="140"/>
      <c r="K379" s="140"/>
    </row>
    <row r="380" spans="7:11" ht="12.75">
      <c r="G380" s="80"/>
      <c r="H380" s="140"/>
      <c r="I380" s="140"/>
      <c r="J380" s="140"/>
      <c r="K380" s="140"/>
    </row>
    <row r="381" spans="7:11" ht="12.75">
      <c r="G381" s="80"/>
      <c r="H381" s="140"/>
      <c r="I381" s="140"/>
      <c r="J381" s="140"/>
      <c r="K381" s="140"/>
    </row>
    <row r="382" spans="7:11" ht="12.75">
      <c r="G382" s="80"/>
      <c r="H382" s="140"/>
      <c r="I382" s="140"/>
      <c r="J382" s="140"/>
      <c r="K382" s="140"/>
    </row>
    <row r="383" spans="7:11" ht="12.75">
      <c r="G383" s="80"/>
      <c r="H383" s="140"/>
      <c r="I383" s="140"/>
      <c r="J383" s="140"/>
      <c r="K383" s="140"/>
    </row>
    <row r="384" spans="7:11" ht="12.75">
      <c r="G384" s="80"/>
      <c r="H384" s="140"/>
      <c r="I384" s="140"/>
      <c r="J384" s="140"/>
      <c r="K384" s="140"/>
    </row>
    <row r="385" spans="7:11" ht="12.75">
      <c r="G385" s="80"/>
      <c r="H385" s="140"/>
      <c r="I385" s="140"/>
      <c r="J385" s="140"/>
      <c r="K385" s="140"/>
    </row>
    <row r="386" spans="7:11" ht="12.75">
      <c r="G386" s="80"/>
      <c r="H386" s="140"/>
      <c r="I386" s="140"/>
      <c r="J386" s="140"/>
      <c r="K386" s="140"/>
    </row>
    <row r="387" spans="7:11" ht="12.75">
      <c r="G387" s="80"/>
      <c r="H387" s="140"/>
      <c r="I387" s="140"/>
      <c r="J387" s="140"/>
      <c r="K387" s="140"/>
    </row>
    <row r="388" spans="7:11" ht="12.75">
      <c r="G388" s="80"/>
      <c r="H388" s="140"/>
      <c r="I388" s="140"/>
      <c r="J388" s="140"/>
      <c r="K388" s="140"/>
    </row>
    <row r="389" spans="7:11" ht="12.75">
      <c r="G389" s="80"/>
      <c r="H389" s="140"/>
      <c r="I389" s="140"/>
      <c r="J389" s="140"/>
      <c r="K389" s="140"/>
    </row>
    <row r="390" spans="7:11" ht="12.75">
      <c r="G390" s="80"/>
      <c r="H390" s="140"/>
      <c r="I390" s="140"/>
      <c r="J390" s="140"/>
      <c r="K390" s="140"/>
    </row>
    <row r="391" spans="7:11" ht="12.75">
      <c r="G391" s="80"/>
      <c r="H391" s="140"/>
      <c r="I391" s="140"/>
      <c r="J391" s="140"/>
      <c r="K391" s="140"/>
    </row>
    <row r="392" spans="7:11" ht="12.75">
      <c r="G392" s="80"/>
      <c r="H392" s="140"/>
      <c r="I392" s="140"/>
      <c r="J392" s="140"/>
      <c r="K392" s="140"/>
    </row>
    <row r="393" spans="7:11" ht="12.75">
      <c r="G393" s="80"/>
      <c r="H393" s="140"/>
      <c r="I393" s="140"/>
      <c r="J393" s="140"/>
      <c r="K393" s="140"/>
    </row>
    <row r="394" spans="7:11" ht="12.75">
      <c r="G394" s="80"/>
      <c r="H394" s="140"/>
      <c r="I394" s="140"/>
      <c r="J394" s="140"/>
      <c r="K394" s="140"/>
    </row>
    <row r="395" spans="7:11" ht="12.75">
      <c r="G395" s="80"/>
      <c r="H395" s="140"/>
      <c r="I395" s="140"/>
      <c r="J395" s="140"/>
      <c r="K395" s="140"/>
    </row>
    <row r="396" spans="7:11" ht="12.75">
      <c r="G396" s="80"/>
      <c r="H396" s="140"/>
      <c r="I396" s="140"/>
      <c r="J396" s="140"/>
      <c r="K396" s="140"/>
    </row>
    <row r="397" spans="7:11" ht="12.75">
      <c r="G397" s="80"/>
      <c r="H397" s="140"/>
      <c r="I397" s="140"/>
      <c r="J397" s="140"/>
      <c r="K397" s="140"/>
    </row>
    <row r="398" spans="7:11" ht="12.75">
      <c r="G398" s="80"/>
      <c r="H398" s="140"/>
      <c r="I398" s="140"/>
      <c r="J398" s="140"/>
      <c r="K398" s="140"/>
    </row>
    <row r="399" spans="7:11" ht="12.75">
      <c r="G399" s="80"/>
      <c r="H399" s="140"/>
      <c r="I399" s="140"/>
      <c r="J399" s="140"/>
      <c r="K399" s="140"/>
    </row>
    <row r="400" spans="7:11" ht="12.75">
      <c r="G400" s="80"/>
      <c r="H400" s="140"/>
      <c r="I400" s="140"/>
      <c r="J400" s="140"/>
      <c r="K400" s="140"/>
    </row>
    <row r="401" spans="7:11" ht="12.75">
      <c r="G401" s="80"/>
      <c r="H401" s="140"/>
      <c r="I401" s="140"/>
      <c r="J401" s="140"/>
      <c r="K401" s="140"/>
    </row>
    <row r="402" spans="7:11" ht="12.75">
      <c r="G402" s="80"/>
      <c r="H402" s="140"/>
      <c r="I402" s="140"/>
      <c r="J402" s="140"/>
      <c r="K402" s="140"/>
    </row>
    <row r="403" spans="7:11" ht="12.75">
      <c r="G403" s="80"/>
      <c r="H403" s="140"/>
      <c r="I403" s="140"/>
      <c r="J403" s="140"/>
      <c r="K403" s="140"/>
    </row>
    <row r="404" spans="7:11" ht="12.75">
      <c r="G404" s="80"/>
      <c r="H404" s="140"/>
      <c r="I404" s="140"/>
      <c r="J404" s="140"/>
      <c r="K404" s="140"/>
    </row>
    <row r="405" spans="7:11" ht="12.75">
      <c r="G405" s="80"/>
      <c r="H405" s="140"/>
      <c r="I405" s="140"/>
      <c r="J405" s="140"/>
      <c r="K405" s="140"/>
    </row>
    <row r="406" spans="7:11" ht="12.75">
      <c r="G406" s="80"/>
      <c r="H406" s="140"/>
      <c r="I406" s="140"/>
      <c r="J406" s="140"/>
      <c r="K406" s="140"/>
    </row>
    <row r="407" spans="7:11" ht="12.75">
      <c r="G407" s="80"/>
      <c r="H407" s="140"/>
      <c r="I407" s="140"/>
      <c r="J407" s="140"/>
      <c r="K407" s="140"/>
    </row>
    <row r="408" spans="7:11" ht="12.75">
      <c r="G408" s="80"/>
      <c r="H408" s="140"/>
      <c r="I408" s="140"/>
      <c r="J408" s="140"/>
      <c r="K408" s="140"/>
    </row>
    <row r="409" spans="7:11" ht="12.75">
      <c r="G409" s="80"/>
      <c r="H409" s="140"/>
      <c r="I409" s="140"/>
      <c r="J409" s="140"/>
      <c r="K409" s="140"/>
    </row>
    <row r="410" spans="7:11" ht="12.75">
      <c r="G410" s="80"/>
      <c r="H410" s="140"/>
      <c r="I410" s="140"/>
      <c r="J410" s="140"/>
      <c r="K410" s="140"/>
    </row>
    <row r="411" spans="7:11" ht="12.75">
      <c r="G411" s="80"/>
      <c r="H411" s="140"/>
      <c r="I411" s="140"/>
      <c r="J411" s="140"/>
      <c r="K411" s="140"/>
    </row>
    <row r="412" spans="7:11" ht="12.75">
      <c r="G412" s="80"/>
      <c r="H412" s="140"/>
      <c r="I412" s="140"/>
      <c r="J412" s="140"/>
      <c r="K412" s="140"/>
    </row>
    <row r="413" spans="7:11" ht="12.75">
      <c r="G413" s="80"/>
      <c r="H413" s="140"/>
      <c r="I413" s="140"/>
      <c r="J413" s="140"/>
      <c r="K413" s="140"/>
    </row>
    <row r="414" spans="7:11" ht="12.75">
      <c r="G414" s="80"/>
      <c r="H414" s="140"/>
      <c r="I414" s="140"/>
      <c r="J414" s="140"/>
      <c r="K414" s="140"/>
    </row>
    <row r="415" spans="7:11" ht="12.75">
      <c r="G415" s="80"/>
      <c r="H415" s="140"/>
      <c r="I415" s="140"/>
      <c r="J415" s="140"/>
      <c r="K415" s="140"/>
    </row>
    <row r="416" spans="7:11" ht="12.75">
      <c r="G416" s="80"/>
      <c r="H416" s="140"/>
      <c r="I416" s="140"/>
      <c r="J416" s="140"/>
      <c r="K416" s="140"/>
    </row>
    <row r="417" spans="7:11" ht="12.75">
      <c r="G417" s="80"/>
      <c r="H417" s="140"/>
      <c r="I417" s="140"/>
      <c r="J417" s="140"/>
      <c r="K417" s="140"/>
    </row>
    <row r="418" spans="7:11" ht="12.75">
      <c r="G418" s="80"/>
      <c r="H418" s="140"/>
      <c r="I418" s="140"/>
      <c r="J418" s="140"/>
      <c r="K418" s="140"/>
    </row>
    <row r="419" spans="7:11" ht="12.75">
      <c r="G419" s="80"/>
      <c r="H419" s="140"/>
      <c r="I419" s="140"/>
      <c r="J419" s="140"/>
      <c r="K419" s="140"/>
    </row>
    <row r="420" spans="7:11" ht="12.75">
      <c r="G420" s="80"/>
      <c r="H420" s="140"/>
      <c r="I420" s="140"/>
      <c r="J420" s="140"/>
      <c r="K420" s="140"/>
    </row>
    <row r="421" spans="7:11" ht="12.75">
      <c r="G421" s="80"/>
      <c r="H421" s="140"/>
      <c r="I421" s="140"/>
      <c r="J421" s="140"/>
      <c r="K421" s="140"/>
    </row>
    <row r="422" spans="7:11" ht="12.75">
      <c r="G422" s="80"/>
      <c r="H422" s="140"/>
      <c r="I422" s="140"/>
      <c r="J422" s="140"/>
      <c r="K422" s="140"/>
    </row>
    <row r="423" spans="7:11" ht="12.75">
      <c r="G423" s="80"/>
      <c r="H423" s="140"/>
      <c r="I423" s="140"/>
      <c r="J423" s="140"/>
      <c r="K423" s="140"/>
    </row>
    <row r="424" spans="7:11" ht="12.75">
      <c r="G424" s="80"/>
      <c r="H424" s="140"/>
      <c r="I424" s="140"/>
      <c r="J424" s="140"/>
      <c r="K424" s="140"/>
    </row>
    <row r="425" spans="7:11" ht="12.75">
      <c r="G425" s="80"/>
      <c r="H425" s="140"/>
      <c r="I425" s="140"/>
      <c r="J425" s="140"/>
      <c r="K425" s="140"/>
    </row>
    <row r="426" spans="7:11" ht="12.75">
      <c r="G426" s="80"/>
      <c r="H426" s="140"/>
      <c r="I426" s="140"/>
      <c r="J426" s="140"/>
      <c r="K426" s="140"/>
    </row>
    <row r="427" spans="7:11" ht="12.75">
      <c r="G427" s="80"/>
      <c r="H427" s="140"/>
      <c r="I427" s="140"/>
      <c r="J427" s="140"/>
      <c r="K427" s="140"/>
    </row>
    <row r="428" spans="7:11" ht="12.75">
      <c r="G428" s="80"/>
      <c r="H428" s="140"/>
      <c r="I428" s="140"/>
      <c r="J428" s="140"/>
      <c r="K428" s="140"/>
    </row>
    <row r="429" spans="7:11" ht="12.75">
      <c r="G429" s="80"/>
      <c r="H429" s="140"/>
      <c r="I429" s="140"/>
      <c r="J429" s="140"/>
      <c r="K429" s="140"/>
    </row>
    <row r="430" spans="7:11" ht="12.75">
      <c r="G430" s="80"/>
      <c r="H430" s="140"/>
      <c r="I430" s="140"/>
      <c r="J430" s="140"/>
      <c r="K430" s="140"/>
    </row>
    <row r="431" spans="7:11" ht="12.75">
      <c r="G431" s="80"/>
      <c r="H431" s="140"/>
      <c r="I431" s="140"/>
      <c r="J431" s="140"/>
      <c r="K431" s="140"/>
    </row>
    <row r="432" spans="7:11" ht="12.75">
      <c r="G432" s="80"/>
      <c r="H432" s="140"/>
      <c r="I432" s="140"/>
      <c r="J432" s="140"/>
      <c r="K432" s="140"/>
    </row>
    <row r="433" spans="7:11" ht="12.75">
      <c r="G433" s="80"/>
      <c r="H433" s="140"/>
      <c r="I433" s="140"/>
      <c r="J433" s="140"/>
      <c r="K433" s="140"/>
    </row>
    <row r="434" spans="7:11" ht="12.75">
      <c r="G434" s="80"/>
      <c r="H434" s="140"/>
      <c r="I434" s="140"/>
      <c r="J434" s="140"/>
      <c r="K434" s="140"/>
    </row>
    <row r="435" spans="7:11" ht="12.75">
      <c r="G435" s="80"/>
      <c r="H435" s="140"/>
      <c r="I435" s="140"/>
      <c r="J435" s="140"/>
      <c r="K435" s="140"/>
    </row>
    <row r="436" spans="7:11" ht="12.75">
      <c r="G436" s="80"/>
      <c r="H436" s="140"/>
      <c r="I436" s="140"/>
      <c r="J436" s="140"/>
      <c r="K436" s="140"/>
    </row>
    <row r="437" spans="7:11" ht="12.75">
      <c r="G437" s="80"/>
      <c r="H437" s="140"/>
      <c r="I437" s="140"/>
      <c r="J437" s="140"/>
      <c r="K437" s="140"/>
    </row>
    <row r="438" spans="7:11" ht="12.75">
      <c r="G438" s="80"/>
      <c r="H438" s="140"/>
      <c r="I438" s="140"/>
      <c r="J438" s="140"/>
      <c r="K438" s="140"/>
    </row>
    <row r="439" spans="7:11" ht="12.75">
      <c r="G439" s="80"/>
      <c r="H439" s="140"/>
      <c r="I439" s="140"/>
      <c r="J439" s="140"/>
      <c r="K439" s="140"/>
    </row>
    <row r="440" spans="7:11" ht="12.75">
      <c r="G440" s="80"/>
      <c r="H440" s="140"/>
      <c r="I440" s="140"/>
      <c r="J440" s="140"/>
      <c r="K440" s="140"/>
    </row>
    <row r="441" spans="7:11" ht="12.75">
      <c r="G441" s="80"/>
      <c r="H441" s="140"/>
      <c r="I441" s="140"/>
      <c r="J441" s="140"/>
      <c r="K441" s="140"/>
    </row>
    <row r="442" spans="7:11" ht="12.75">
      <c r="G442" s="80"/>
      <c r="H442" s="140"/>
      <c r="I442" s="140"/>
      <c r="J442" s="140"/>
      <c r="K442" s="140"/>
    </row>
    <row r="443" spans="7:11" ht="12.75">
      <c r="G443" s="80"/>
      <c r="H443" s="140"/>
      <c r="I443" s="140"/>
      <c r="J443" s="140"/>
      <c r="K443" s="140"/>
    </row>
    <row r="444" spans="7:11" ht="12.75">
      <c r="G444" s="80"/>
      <c r="H444" s="140"/>
      <c r="I444" s="140"/>
      <c r="J444" s="140"/>
      <c r="K444" s="140"/>
    </row>
    <row r="445" spans="7:11" ht="12.75">
      <c r="G445" s="80"/>
      <c r="H445" s="140"/>
      <c r="I445" s="140"/>
      <c r="J445" s="140"/>
      <c r="K445" s="140"/>
    </row>
    <row r="446" spans="7:11" ht="12.75">
      <c r="G446" s="80"/>
      <c r="H446" s="140"/>
      <c r="I446" s="140"/>
      <c r="J446" s="140"/>
      <c r="K446" s="140"/>
    </row>
    <row r="447" spans="7:11" ht="12.75">
      <c r="G447" s="80"/>
      <c r="H447" s="140"/>
      <c r="I447" s="140"/>
      <c r="J447" s="140"/>
      <c r="K447" s="140"/>
    </row>
    <row r="448" spans="7:11" ht="12.75">
      <c r="G448" s="80"/>
      <c r="H448" s="140"/>
      <c r="I448" s="140"/>
      <c r="J448" s="140"/>
      <c r="K448" s="140"/>
    </row>
    <row r="449" spans="7:11" ht="12.75">
      <c r="G449" s="80"/>
      <c r="H449" s="140"/>
      <c r="I449" s="140"/>
      <c r="J449" s="140"/>
      <c r="K449" s="140"/>
    </row>
    <row r="450" spans="7:11" ht="12.75">
      <c r="G450" s="80"/>
      <c r="H450" s="140"/>
      <c r="I450" s="140"/>
      <c r="J450" s="140"/>
      <c r="K450" s="140"/>
    </row>
    <row r="451" spans="7:11" ht="12.75">
      <c r="G451" s="80"/>
      <c r="H451" s="140"/>
      <c r="I451" s="140"/>
      <c r="J451" s="140"/>
      <c r="K451" s="140"/>
    </row>
    <row r="452" spans="7:11" ht="12.75">
      <c r="G452" s="80"/>
      <c r="H452" s="140"/>
      <c r="I452" s="140"/>
      <c r="J452" s="140"/>
      <c r="K452" s="140"/>
    </row>
    <row r="453" spans="7:11" ht="12.75">
      <c r="G453" s="80"/>
      <c r="H453" s="140"/>
      <c r="I453" s="140"/>
      <c r="J453" s="140"/>
      <c r="K453" s="140"/>
    </row>
    <row r="454" spans="7:11" ht="12.75">
      <c r="G454" s="80"/>
      <c r="H454" s="140"/>
      <c r="I454" s="140"/>
      <c r="J454" s="140"/>
      <c r="K454" s="140"/>
    </row>
    <row r="455" spans="7:11" ht="12.75">
      <c r="G455" s="80"/>
      <c r="H455" s="140"/>
      <c r="I455" s="140"/>
      <c r="J455" s="140"/>
      <c r="K455" s="140"/>
    </row>
    <row r="456" spans="7:11" ht="12.75">
      <c r="G456" s="80"/>
      <c r="H456" s="140"/>
      <c r="I456" s="140"/>
      <c r="J456" s="140"/>
      <c r="K456" s="140"/>
    </row>
    <row r="457" spans="7:11" ht="12.75">
      <c r="G457" s="80"/>
      <c r="H457" s="140"/>
      <c r="I457" s="140"/>
      <c r="J457" s="140"/>
      <c r="K457" s="140"/>
    </row>
    <row r="458" spans="7:11" ht="12.75">
      <c r="G458" s="80"/>
      <c r="H458" s="140"/>
      <c r="I458" s="140"/>
      <c r="J458" s="140"/>
      <c r="K458" s="140"/>
    </row>
    <row r="459" spans="7:11" ht="12.75">
      <c r="G459" s="80"/>
      <c r="H459" s="140"/>
      <c r="I459" s="140"/>
      <c r="J459" s="140"/>
      <c r="K459" s="140"/>
    </row>
    <row r="460" spans="7:11" ht="12.75">
      <c r="G460" s="80"/>
      <c r="H460" s="140"/>
      <c r="I460" s="140"/>
      <c r="J460" s="140"/>
      <c r="K460" s="140"/>
    </row>
    <row r="461" spans="7:11" ht="12.75">
      <c r="G461" s="80"/>
      <c r="H461" s="140"/>
      <c r="I461" s="140"/>
      <c r="J461" s="140"/>
      <c r="K461" s="140"/>
    </row>
    <row r="462" spans="7:11" ht="12.75">
      <c r="G462" s="80"/>
      <c r="H462" s="140"/>
      <c r="I462" s="140"/>
      <c r="J462" s="140"/>
      <c r="K462" s="140"/>
    </row>
    <row r="463" spans="7:11" ht="12.75">
      <c r="G463" s="80"/>
      <c r="H463" s="140"/>
      <c r="I463" s="140"/>
      <c r="J463" s="140"/>
      <c r="K463" s="140"/>
    </row>
    <row r="464" spans="7:11" ht="12.75">
      <c r="G464" s="80"/>
      <c r="H464" s="140"/>
      <c r="I464" s="140"/>
      <c r="J464" s="140"/>
      <c r="K464" s="140"/>
    </row>
    <row r="465" spans="7:11" ht="12.75">
      <c r="G465" s="80"/>
      <c r="H465" s="140"/>
      <c r="I465" s="140"/>
      <c r="J465" s="140"/>
      <c r="K465" s="140"/>
    </row>
    <row r="466" spans="7:11" ht="12.75">
      <c r="G466" s="80"/>
      <c r="H466" s="140"/>
      <c r="I466" s="140"/>
      <c r="J466" s="140"/>
      <c r="K466" s="140"/>
    </row>
    <row r="467" spans="7:11" ht="12.75">
      <c r="G467" s="80"/>
      <c r="H467" s="140"/>
      <c r="I467" s="140"/>
      <c r="J467" s="140"/>
      <c r="K467" s="140"/>
    </row>
    <row r="468" spans="7:11" ht="12.75">
      <c r="G468" s="80"/>
      <c r="H468" s="140"/>
      <c r="I468" s="140"/>
      <c r="J468" s="140"/>
      <c r="K468" s="140"/>
    </row>
    <row r="469" spans="7:11" ht="12.75">
      <c r="G469" s="80"/>
      <c r="H469" s="140"/>
      <c r="I469" s="140"/>
      <c r="J469" s="140"/>
      <c r="K469" s="140"/>
    </row>
    <row r="470" spans="7:11" ht="12.75">
      <c r="G470" s="80"/>
      <c r="H470" s="140"/>
      <c r="I470" s="140"/>
      <c r="J470" s="140"/>
      <c r="K470" s="140"/>
    </row>
    <row r="471" spans="7:11" ht="12.75">
      <c r="G471" s="80"/>
      <c r="H471" s="140"/>
      <c r="I471" s="140"/>
      <c r="J471" s="140"/>
      <c r="K471" s="140"/>
    </row>
    <row r="472" spans="7:11" ht="12.75">
      <c r="G472" s="80"/>
      <c r="H472" s="140"/>
      <c r="I472" s="140"/>
      <c r="J472" s="140"/>
      <c r="K472" s="140"/>
    </row>
    <row r="473" spans="7:11" ht="12.75">
      <c r="G473" s="80"/>
      <c r="H473" s="140"/>
      <c r="I473" s="140"/>
      <c r="J473" s="140"/>
      <c r="K473" s="140"/>
    </row>
    <row r="474" spans="7:11" ht="12.75">
      <c r="G474" s="80"/>
      <c r="H474" s="140"/>
      <c r="I474" s="140"/>
      <c r="J474" s="140"/>
      <c r="K474" s="140"/>
    </row>
    <row r="475" spans="7:11" ht="12.75">
      <c r="G475" s="80"/>
      <c r="H475" s="140"/>
      <c r="I475" s="140"/>
      <c r="J475" s="140"/>
      <c r="K475" s="140"/>
    </row>
    <row r="476" spans="7:11" ht="12.75">
      <c r="G476" s="80"/>
      <c r="H476" s="140"/>
      <c r="I476" s="140"/>
      <c r="J476" s="140"/>
      <c r="K476" s="140"/>
    </row>
    <row r="477" spans="7:11" ht="12.75">
      <c r="G477" s="80"/>
      <c r="H477" s="140"/>
      <c r="I477" s="140"/>
      <c r="J477" s="140"/>
      <c r="K477" s="140"/>
    </row>
    <row r="478" spans="7:11" ht="12.75">
      <c r="G478" s="80"/>
      <c r="H478" s="140"/>
      <c r="I478" s="140"/>
      <c r="J478" s="140"/>
      <c r="K478" s="140"/>
    </row>
    <row r="479" spans="7:11" ht="12.75">
      <c r="G479" s="80"/>
      <c r="H479" s="140"/>
      <c r="I479" s="140"/>
      <c r="J479" s="140"/>
      <c r="K479" s="140"/>
    </row>
    <row r="480" spans="7:11" ht="12.75">
      <c r="G480" s="80"/>
      <c r="H480" s="140"/>
      <c r="I480" s="140"/>
      <c r="J480" s="140"/>
      <c r="K480" s="140"/>
    </row>
    <row r="481" spans="7:11" ht="12.75">
      <c r="G481" s="80"/>
      <c r="H481" s="140"/>
      <c r="I481" s="140"/>
      <c r="J481" s="140"/>
      <c r="K481" s="140"/>
    </row>
    <row r="482" spans="7:11" ht="12.75">
      <c r="G482" s="80"/>
      <c r="H482" s="140"/>
      <c r="I482" s="140"/>
      <c r="J482" s="140"/>
      <c r="K482" s="140"/>
    </row>
    <row r="483" spans="7:11" ht="12.75">
      <c r="G483" s="80"/>
      <c r="H483" s="140"/>
      <c r="I483" s="140"/>
      <c r="J483" s="140"/>
      <c r="K483" s="140"/>
    </row>
    <row r="484" spans="7:11" ht="12.75">
      <c r="G484" s="80"/>
      <c r="H484" s="140"/>
      <c r="I484" s="140"/>
      <c r="J484" s="140"/>
      <c r="K484" s="140"/>
    </row>
    <row r="485" spans="7:11" ht="12.75">
      <c r="G485" s="80"/>
      <c r="H485" s="140"/>
      <c r="I485" s="140"/>
      <c r="J485" s="140"/>
      <c r="K485" s="140"/>
    </row>
    <row r="486" spans="7:11" ht="12.75">
      <c r="G486" s="80"/>
      <c r="H486" s="140"/>
      <c r="I486" s="140"/>
      <c r="J486" s="140"/>
      <c r="K486" s="140"/>
    </row>
    <row r="487" spans="7:11" ht="12.75">
      <c r="G487" s="80"/>
      <c r="H487" s="140"/>
      <c r="I487" s="140"/>
      <c r="J487" s="140"/>
      <c r="K487" s="140"/>
    </row>
    <row r="488" spans="7:11" ht="12.75">
      <c r="G488" s="80"/>
      <c r="H488" s="140"/>
      <c r="I488" s="140"/>
      <c r="J488" s="140"/>
      <c r="K488" s="140"/>
    </row>
    <row r="489" spans="7:11" ht="12.75">
      <c r="G489" s="80"/>
      <c r="H489" s="140"/>
      <c r="I489" s="140"/>
      <c r="J489" s="140"/>
      <c r="K489" s="140"/>
    </row>
    <row r="490" spans="7:11" ht="12.75">
      <c r="G490" s="80"/>
      <c r="H490" s="140"/>
      <c r="I490" s="140"/>
      <c r="J490" s="140"/>
      <c r="K490" s="140"/>
    </row>
    <row r="491" spans="7:11" ht="12.75">
      <c r="G491" s="80"/>
      <c r="H491" s="140"/>
      <c r="I491" s="140"/>
      <c r="J491" s="140"/>
      <c r="K491" s="140"/>
    </row>
    <row r="492" spans="7:11" ht="12.75">
      <c r="G492" s="80"/>
      <c r="H492" s="140"/>
      <c r="I492" s="140"/>
      <c r="J492" s="140"/>
      <c r="K492" s="140"/>
    </row>
    <row r="493" spans="7:11" ht="12.75">
      <c r="G493" s="80"/>
      <c r="H493" s="140"/>
      <c r="I493" s="140"/>
      <c r="J493" s="140"/>
      <c r="K493" s="140"/>
    </row>
    <row r="494" spans="7:11" ht="12.75">
      <c r="G494" s="80"/>
      <c r="H494" s="140"/>
      <c r="I494" s="140"/>
      <c r="J494" s="140"/>
      <c r="K494" s="140"/>
    </row>
    <row r="495" spans="7:11" ht="12.75">
      <c r="G495" s="80"/>
      <c r="H495" s="140"/>
      <c r="I495" s="140"/>
      <c r="J495" s="140"/>
      <c r="K495" s="140"/>
    </row>
    <row r="496" spans="7:11" ht="12.75">
      <c r="G496" s="80"/>
      <c r="H496" s="140"/>
      <c r="I496" s="140"/>
      <c r="J496" s="140"/>
      <c r="K496" s="140"/>
    </row>
    <row r="497" spans="7:11" ht="12.75">
      <c r="G497" s="80"/>
      <c r="H497" s="140"/>
      <c r="I497" s="140"/>
      <c r="J497" s="140"/>
      <c r="K497" s="140"/>
    </row>
    <row r="498" spans="7:11" ht="12.75">
      <c r="G498" s="80"/>
      <c r="H498" s="140"/>
      <c r="I498" s="140"/>
      <c r="J498" s="140"/>
      <c r="K498" s="140"/>
    </row>
    <row r="499" spans="7:11" ht="12.75">
      <c r="G499" s="80"/>
      <c r="H499" s="140"/>
      <c r="I499" s="140"/>
      <c r="J499" s="140"/>
      <c r="K499" s="140"/>
    </row>
    <row r="500" spans="7:11" ht="12.75">
      <c r="G500" s="80"/>
      <c r="H500" s="140"/>
      <c r="I500" s="140"/>
      <c r="J500" s="140"/>
      <c r="K500" s="140"/>
    </row>
    <row r="501" spans="7:11" ht="12.75">
      <c r="G501" s="80"/>
      <c r="H501" s="140"/>
      <c r="I501" s="140"/>
      <c r="J501" s="140"/>
      <c r="K501" s="140"/>
    </row>
    <row r="502" spans="7:11" ht="12.75">
      <c r="G502" s="80"/>
      <c r="H502" s="140"/>
      <c r="I502" s="140"/>
      <c r="J502" s="140"/>
      <c r="K502" s="140"/>
    </row>
    <row r="503" spans="7:11" ht="12.75">
      <c r="G503" s="80"/>
      <c r="H503" s="140"/>
      <c r="I503" s="140"/>
      <c r="J503" s="140"/>
      <c r="K503" s="140"/>
    </row>
    <row r="504" spans="7:11" ht="12.75">
      <c r="G504" s="80"/>
      <c r="H504" s="140"/>
      <c r="I504" s="140"/>
      <c r="J504" s="140"/>
      <c r="K504" s="140"/>
    </row>
    <row r="505" spans="7:11" ht="12.75">
      <c r="G505" s="80"/>
      <c r="H505" s="140"/>
      <c r="I505" s="140"/>
      <c r="J505" s="140"/>
      <c r="K505" s="140"/>
    </row>
    <row r="506" spans="7:11" ht="12.75">
      <c r="G506" s="80"/>
      <c r="H506" s="140"/>
      <c r="I506" s="140"/>
      <c r="J506" s="140"/>
      <c r="K506" s="140"/>
    </row>
    <row r="507" spans="7:11" ht="12.75">
      <c r="G507" s="80"/>
      <c r="H507" s="140"/>
      <c r="I507" s="140"/>
      <c r="J507" s="140"/>
      <c r="K507" s="140"/>
    </row>
    <row r="508" spans="7:11" ht="12.75">
      <c r="G508" s="80"/>
      <c r="H508" s="140"/>
      <c r="I508" s="140"/>
      <c r="J508" s="140"/>
      <c r="K508" s="140"/>
    </row>
    <row r="509" spans="7:11" ht="12.75">
      <c r="G509" s="80"/>
      <c r="H509" s="140"/>
      <c r="I509" s="140"/>
      <c r="J509" s="140"/>
      <c r="K509" s="140"/>
    </row>
    <row r="510" spans="7:11" ht="12.75">
      <c r="G510" s="80"/>
      <c r="H510" s="140"/>
      <c r="I510" s="140"/>
      <c r="J510" s="140"/>
      <c r="K510" s="140"/>
    </row>
    <row r="511" spans="7:11" ht="12.75">
      <c r="G511" s="80"/>
      <c r="H511" s="140"/>
      <c r="I511" s="140"/>
      <c r="J511" s="140"/>
      <c r="K511" s="140"/>
    </row>
    <row r="512" spans="7:11" ht="12.75">
      <c r="G512" s="80"/>
      <c r="H512" s="140"/>
      <c r="I512" s="140"/>
      <c r="J512" s="140"/>
      <c r="K512" s="140"/>
    </row>
    <row r="513" spans="7:11" ht="12.75">
      <c r="G513" s="80"/>
      <c r="H513" s="140"/>
      <c r="I513" s="140"/>
      <c r="J513" s="140"/>
      <c r="K513" s="140"/>
    </row>
    <row r="514" spans="7:11" ht="12.75">
      <c r="G514" s="80"/>
      <c r="H514" s="140"/>
      <c r="I514" s="140"/>
      <c r="J514" s="140"/>
      <c r="K514" s="140"/>
    </row>
    <row r="515" spans="7:11" ht="12.75">
      <c r="G515" s="80"/>
      <c r="H515" s="140"/>
      <c r="I515" s="140"/>
      <c r="J515" s="140"/>
      <c r="K515" s="140"/>
    </row>
    <row r="516" spans="7:11" ht="12.75">
      <c r="G516" s="80"/>
      <c r="H516" s="140"/>
      <c r="I516" s="140"/>
      <c r="J516" s="140"/>
      <c r="K516" s="140"/>
    </row>
    <row r="517" spans="7:11" ht="12.75">
      <c r="G517" s="80"/>
      <c r="H517" s="140"/>
      <c r="I517" s="140"/>
      <c r="J517" s="140"/>
      <c r="K517" s="140"/>
    </row>
    <row r="518" spans="7:11" ht="12.75">
      <c r="G518" s="80"/>
      <c r="H518" s="140"/>
      <c r="I518" s="140"/>
      <c r="J518" s="140"/>
      <c r="K518" s="140"/>
    </row>
    <row r="519" spans="7:11" ht="12.75">
      <c r="G519" s="80"/>
      <c r="H519" s="140"/>
      <c r="I519" s="140"/>
      <c r="J519" s="140"/>
      <c r="K519" s="140"/>
    </row>
    <row r="520" spans="7:11" ht="12.75">
      <c r="G520" s="80"/>
      <c r="H520" s="140"/>
      <c r="I520" s="140"/>
      <c r="J520" s="140"/>
      <c r="K520" s="140"/>
    </row>
    <row r="521" spans="7:11" ht="12.75">
      <c r="G521" s="80"/>
      <c r="H521" s="140"/>
      <c r="I521" s="140"/>
      <c r="J521" s="140"/>
      <c r="K521" s="140"/>
    </row>
    <row r="522" spans="7:11" ht="12.75">
      <c r="G522" s="80"/>
      <c r="H522" s="140"/>
      <c r="I522" s="140"/>
      <c r="J522" s="140"/>
      <c r="K522" s="140"/>
    </row>
    <row r="523" spans="7:11" ht="12.75">
      <c r="G523" s="80"/>
      <c r="H523" s="140"/>
      <c r="I523" s="140"/>
      <c r="J523" s="140"/>
      <c r="K523" s="140"/>
    </row>
    <row r="524" spans="7:11" ht="12.75">
      <c r="G524" s="80"/>
      <c r="H524" s="140"/>
      <c r="I524" s="140"/>
      <c r="J524" s="140"/>
      <c r="K524" s="140"/>
    </row>
    <row r="525" spans="7:11" ht="12.75">
      <c r="G525" s="80"/>
      <c r="H525" s="140"/>
      <c r="I525" s="140"/>
      <c r="J525" s="140"/>
      <c r="K525" s="140"/>
    </row>
    <row r="526" spans="7:11" ht="12.75">
      <c r="G526" s="80"/>
      <c r="H526" s="140"/>
      <c r="I526" s="140"/>
      <c r="J526" s="140"/>
      <c r="K526" s="140"/>
    </row>
    <row r="527" spans="7:11" ht="12.75">
      <c r="G527" s="80"/>
      <c r="H527" s="140"/>
      <c r="I527" s="140"/>
      <c r="J527" s="140"/>
      <c r="K527" s="140"/>
    </row>
    <row r="528" spans="7:11" ht="12.75">
      <c r="G528" s="80"/>
      <c r="H528" s="140"/>
      <c r="I528" s="140"/>
      <c r="J528" s="140"/>
      <c r="K528" s="140"/>
    </row>
    <row r="529" spans="7:11" ht="12.75">
      <c r="G529" s="80"/>
      <c r="H529" s="140"/>
      <c r="I529" s="140"/>
      <c r="J529" s="140"/>
      <c r="K529" s="140"/>
    </row>
    <row r="530" spans="7:11" ht="12.75">
      <c r="G530" s="80"/>
      <c r="H530" s="140"/>
      <c r="I530" s="140"/>
      <c r="J530" s="140"/>
      <c r="K530" s="140"/>
    </row>
    <row r="531" spans="7:11" ht="12.75">
      <c r="G531" s="80"/>
      <c r="H531" s="140"/>
      <c r="I531" s="140"/>
      <c r="J531" s="140"/>
      <c r="K531" s="140"/>
    </row>
    <row r="532" spans="7:11" ht="12.75">
      <c r="G532" s="80"/>
      <c r="H532" s="140"/>
      <c r="I532" s="140"/>
      <c r="J532" s="140"/>
      <c r="K532" s="140"/>
    </row>
    <row r="533" spans="7:11" ht="12.75">
      <c r="G533" s="80"/>
      <c r="H533" s="140"/>
      <c r="I533" s="140"/>
      <c r="J533" s="140"/>
      <c r="K533" s="140"/>
    </row>
    <row r="534" spans="7:11" ht="12.75">
      <c r="G534" s="80"/>
      <c r="H534" s="140"/>
      <c r="I534" s="140"/>
      <c r="J534" s="140"/>
      <c r="K534" s="140"/>
    </row>
    <row r="535" spans="7:11" ht="12.75">
      <c r="G535" s="80"/>
      <c r="H535" s="140"/>
      <c r="I535" s="140"/>
      <c r="J535" s="140"/>
      <c r="K535" s="140"/>
    </row>
    <row r="536" spans="7:11" ht="12.75">
      <c r="G536" s="80"/>
      <c r="H536" s="140"/>
      <c r="I536" s="140"/>
      <c r="J536" s="140"/>
      <c r="K536" s="140"/>
    </row>
    <row r="537" spans="7:11" ht="12.75">
      <c r="G537" s="80"/>
      <c r="H537" s="140"/>
      <c r="I537" s="140"/>
      <c r="J537" s="140"/>
      <c r="K537" s="140"/>
    </row>
    <row r="538" spans="7:11" ht="12.75">
      <c r="G538" s="80"/>
      <c r="H538" s="140"/>
      <c r="I538" s="140"/>
      <c r="J538" s="140"/>
      <c r="K538" s="140"/>
    </row>
    <row r="539" spans="7:11" ht="12.75">
      <c r="G539" s="80"/>
      <c r="H539" s="140"/>
      <c r="I539" s="140"/>
      <c r="J539" s="140"/>
      <c r="K539" s="140"/>
    </row>
    <row r="540" spans="7:11" ht="12.75">
      <c r="G540" s="80"/>
      <c r="H540" s="140"/>
      <c r="I540" s="140"/>
      <c r="J540" s="140"/>
      <c r="K540" s="140"/>
    </row>
    <row r="541" spans="7:11" ht="12.75">
      <c r="G541" s="80"/>
      <c r="H541" s="140"/>
      <c r="I541" s="140"/>
      <c r="J541" s="140"/>
      <c r="K541" s="140"/>
    </row>
    <row r="542" spans="7:11" ht="12.75">
      <c r="G542" s="80"/>
      <c r="H542" s="140"/>
      <c r="I542" s="140"/>
      <c r="J542" s="140"/>
      <c r="K542" s="140"/>
    </row>
    <row r="543" spans="7:11" ht="12.75">
      <c r="G543" s="80"/>
      <c r="H543" s="140"/>
      <c r="I543" s="140"/>
      <c r="J543" s="140"/>
      <c r="K543" s="140"/>
    </row>
    <row r="544" spans="7:11" ht="12.75">
      <c r="G544" s="80"/>
      <c r="H544" s="140"/>
      <c r="I544" s="140"/>
      <c r="J544" s="140"/>
      <c r="K544" s="140"/>
    </row>
    <row r="545" spans="7:11" ht="12.75">
      <c r="G545" s="80"/>
      <c r="H545" s="140"/>
      <c r="I545" s="140"/>
      <c r="J545" s="140"/>
      <c r="K545" s="140"/>
    </row>
    <row r="546" spans="7:11" ht="12.75">
      <c r="G546" s="80"/>
      <c r="H546" s="140"/>
      <c r="I546" s="140"/>
      <c r="J546" s="140"/>
      <c r="K546" s="140"/>
    </row>
    <row r="547" spans="7:11" ht="12.75">
      <c r="G547" s="80"/>
      <c r="H547" s="140"/>
      <c r="I547" s="140"/>
      <c r="J547" s="140"/>
      <c r="K547" s="140"/>
    </row>
    <row r="548" spans="7:11" ht="12.75">
      <c r="G548" s="80"/>
      <c r="H548" s="140"/>
      <c r="I548" s="140"/>
      <c r="J548" s="140"/>
      <c r="K548" s="140"/>
    </row>
    <row r="549" spans="7:11" ht="12.75">
      <c r="G549" s="80"/>
      <c r="H549" s="140"/>
      <c r="I549" s="140"/>
      <c r="J549" s="140"/>
      <c r="K549" s="140"/>
    </row>
    <row r="550" spans="7:11" ht="12.75">
      <c r="G550" s="80"/>
      <c r="H550" s="140"/>
      <c r="I550" s="140"/>
      <c r="J550" s="140"/>
      <c r="K550" s="140"/>
    </row>
    <row r="551" spans="7:11" ht="12.75">
      <c r="G551" s="80"/>
      <c r="H551" s="140"/>
      <c r="I551" s="140"/>
      <c r="J551" s="140"/>
      <c r="K551" s="140"/>
    </row>
    <row r="552" spans="7:11" ht="12.75">
      <c r="G552" s="80"/>
      <c r="H552" s="140"/>
      <c r="I552" s="140"/>
      <c r="J552" s="140"/>
      <c r="K552" s="140"/>
    </row>
    <row r="553" spans="7:11" ht="12.75">
      <c r="G553" s="80"/>
      <c r="H553" s="140"/>
      <c r="I553" s="140"/>
      <c r="J553" s="140"/>
      <c r="K553" s="140"/>
    </row>
    <row r="554" spans="7:11" ht="12.75">
      <c r="G554" s="80"/>
      <c r="H554" s="140"/>
      <c r="I554" s="140"/>
      <c r="J554" s="140"/>
      <c r="K554" s="140"/>
    </row>
    <row r="555" spans="7:11" ht="12.75">
      <c r="G555" s="80"/>
      <c r="H555" s="140"/>
      <c r="I555" s="140"/>
      <c r="J555" s="140"/>
      <c r="K555" s="140"/>
    </row>
    <row r="556" spans="7:11" ht="12.75">
      <c r="G556" s="80"/>
      <c r="H556" s="140"/>
      <c r="I556" s="140"/>
      <c r="J556" s="140"/>
      <c r="K556" s="140"/>
    </row>
    <row r="557" spans="7:11" ht="12.75">
      <c r="G557" s="80"/>
      <c r="H557" s="140"/>
      <c r="I557" s="140"/>
      <c r="J557" s="140"/>
      <c r="K557" s="140"/>
    </row>
    <row r="558" spans="7:11" ht="12.75">
      <c r="G558" s="80"/>
      <c r="H558" s="140"/>
      <c r="I558" s="140"/>
      <c r="J558" s="140"/>
      <c r="K558" s="140"/>
    </row>
    <row r="559" spans="7:11" ht="12.75">
      <c r="G559" s="80"/>
      <c r="H559" s="140"/>
      <c r="I559" s="140"/>
      <c r="J559" s="140"/>
      <c r="K559" s="140"/>
    </row>
    <row r="560" spans="7:11" ht="12.75">
      <c r="G560" s="80"/>
      <c r="H560" s="140"/>
      <c r="I560" s="140"/>
      <c r="J560" s="140"/>
      <c r="K560" s="140"/>
    </row>
    <row r="561" spans="7:11" ht="12.75">
      <c r="G561" s="80"/>
      <c r="H561" s="140"/>
      <c r="I561" s="140"/>
      <c r="J561" s="140"/>
      <c r="K561" s="140"/>
    </row>
    <row r="562" spans="7:11" ht="12.75">
      <c r="G562" s="80"/>
      <c r="H562" s="140"/>
      <c r="I562" s="140"/>
      <c r="J562" s="140"/>
      <c r="K562" s="140"/>
    </row>
    <row r="563" spans="7:11" ht="12.75">
      <c r="G563" s="80"/>
      <c r="H563" s="140"/>
      <c r="I563" s="140"/>
      <c r="J563" s="140"/>
      <c r="K563" s="140"/>
    </row>
    <row r="564" spans="7:11" ht="12.75">
      <c r="G564" s="80"/>
      <c r="H564" s="140"/>
      <c r="I564" s="140"/>
      <c r="J564" s="140"/>
      <c r="K564" s="140"/>
    </row>
    <row r="565" spans="7:11" ht="12.75">
      <c r="G565" s="80"/>
      <c r="H565" s="140"/>
      <c r="I565" s="140"/>
      <c r="J565" s="140"/>
      <c r="K565" s="140"/>
    </row>
    <row r="566" spans="7:11" ht="12.75">
      <c r="G566" s="80"/>
      <c r="H566" s="140"/>
      <c r="I566" s="140"/>
      <c r="J566" s="140"/>
      <c r="K566" s="140"/>
    </row>
    <row r="567" spans="7:11" ht="12.75">
      <c r="G567" s="80"/>
      <c r="H567" s="140"/>
      <c r="I567" s="140"/>
      <c r="J567" s="140"/>
      <c r="K567" s="140"/>
    </row>
    <row r="568" spans="7:11" ht="12.75">
      <c r="G568" s="80"/>
      <c r="H568" s="140"/>
      <c r="I568" s="140"/>
      <c r="J568" s="140"/>
      <c r="K568" s="140"/>
    </row>
    <row r="569" spans="7:11" ht="12.75">
      <c r="G569" s="80"/>
      <c r="H569" s="140"/>
      <c r="I569" s="140"/>
      <c r="J569" s="140"/>
      <c r="K569" s="140"/>
    </row>
    <row r="570" spans="7:11" ht="12.75">
      <c r="G570" s="80"/>
      <c r="H570" s="140"/>
      <c r="I570" s="140"/>
      <c r="J570" s="140"/>
      <c r="K570" s="140"/>
    </row>
    <row r="571" spans="7:11" ht="12.75">
      <c r="G571" s="80"/>
      <c r="H571" s="140"/>
      <c r="I571" s="140"/>
      <c r="J571" s="140"/>
      <c r="K571" s="140"/>
    </row>
    <row r="572" spans="7:11" ht="12.75">
      <c r="G572" s="80"/>
      <c r="H572" s="140"/>
      <c r="I572" s="140"/>
      <c r="J572" s="140"/>
      <c r="K572" s="140"/>
    </row>
    <row r="573" spans="7:11" ht="12.75">
      <c r="G573" s="80"/>
      <c r="H573" s="140"/>
      <c r="I573" s="140"/>
      <c r="J573" s="140"/>
      <c r="K573" s="140"/>
    </row>
    <row r="574" spans="7:11" ht="12.75">
      <c r="G574" s="80"/>
      <c r="H574" s="140"/>
      <c r="I574" s="140"/>
      <c r="J574" s="140"/>
      <c r="K574" s="140"/>
    </row>
    <row r="575" spans="7:11" ht="12.75">
      <c r="G575" s="80"/>
      <c r="H575" s="140"/>
      <c r="I575" s="140"/>
      <c r="J575" s="140"/>
      <c r="K575" s="140"/>
    </row>
    <row r="576" spans="7:11" ht="12.75">
      <c r="G576" s="80"/>
      <c r="H576" s="140"/>
      <c r="I576" s="140"/>
      <c r="J576" s="140"/>
      <c r="K576" s="140"/>
    </row>
    <row r="577" spans="7:11" ht="12.75">
      <c r="G577" s="80"/>
      <c r="H577" s="140"/>
      <c r="I577" s="140"/>
      <c r="J577" s="140"/>
      <c r="K577" s="140"/>
    </row>
    <row r="578" spans="7:11" ht="12.75">
      <c r="G578" s="80"/>
      <c r="H578" s="140"/>
      <c r="I578" s="140"/>
      <c r="J578" s="140"/>
      <c r="K578" s="140"/>
    </row>
    <row r="579" spans="7:11" ht="12.75">
      <c r="G579" s="80"/>
      <c r="H579" s="140"/>
      <c r="I579" s="140"/>
      <c r="J579" s="140"/>
      <c r="K579" s="140"/>
    </row>
    <row r="580" spans="7:11" ht="12.75">
      <c r="G580" s="80"/>
      <c r="H580" s="140"/>
      <c r="I580" s="140"/>
      <c r="J580" s="140"/>
      <c r="K580" s="140"/>
    </row>
    <row r="581" spans="7:11" ht="12.75">
      <c r="G581" s="80"/>
      <c r="H581" s="140"/>
      <c r="I581" s="140"/>
      <c r="J581" s="140"/>
      <c r="K581" s="140"/>
    </row>
    <row r="582" spans="7:11" ht="12.75">
      <c r="G582" s="80"/>
      <c r="H582" s="140"/>
      <c r="I582" s="140"/>
      <c r="J582" s="140"/>
      <c r="K582" s="140"/>
    </row>
    <row r="583" spans="7:11" ht="12.75">
      <c r="G583" s="80"/>
      <c r="H583" s="140"/>
      <c r="I583" s="140"/>
      <c r="J583" s="140"/>
      <c r="K583" s="140"/>
    </row>
    <row r="584" spans="7:11" ht="12.75">
      <c r="G584" s="80"/>
      <c r="H584" s="140"/>
      <c r="I584" s="140"/>
      <c r="J584" s="140"/>
      <c r="K584" s="140"/>
    </row>
    <row r="585" spans="7:11" ht="12.75">
      <c r="G585" s="80"/>
      <c r="H585" s="140"/>
      <c r="I585" s="140"/>
      <c r="J585" s="140"/>
      <c r="K585" s="140"/>
    </row>
    <row r="586" spans="7:11" ht="12.75">
      <c r="G586" s="80"/>
      <c r="H586" s="140"/>
      <c r="I586" s="140"/>
      <c r="J586" s="140"/>
      <c r="K586" s="140"/>
    </row>
    <row r="587" spans="7:11" ht="12.75">
      <c r="G587" s="80"/>
      <c r="H587" s="140"/>
      <c r="I587" s="140"/>
      <c r="J587" s="140"/>
      <c r="K587" s="140"/>
    </row>
    <row r="588" spans="7:11" ht="12.75">
      <c r="G588" s="80"/>
      <c r="H588" s="140"/>
      <c r="I588" s="140"/>
      <c r="J588" s="140"/>
      <c r="K588" s="140"/>
    </row>
    <row r="589" spans="7:11" ht="12.75">
      <c r="G589" s="80"/>
      <c r="H589" s="140"/>
      <c r="I589" s="140"/>
      <c r="J589" s="140"/>
      <c r="K589" s="140"/>
    </row>
    <row r="590" spans="7:11" ht="12.75">
      <c r="G590" s="80"/>
      <c r="H590" s="140"/>
      <c r="I590" s="140"/>
      <c r="J590" s="140"/>
      <c r="K590" s="140"/>
    </row>
    <row r="591" spans="7:11" ht="12.75">
      <c r="G591" s="80"/>
      <c r="H591" s="140"/>
      <c r="I591" s="140"/>
      <c r="J591" s="140"/>
      <c r="K591" s="140"/>
    </row>
    <row r="592" spans="7:11" ht="12.75">
      <c r="G592" s="80"/>
      <c r="H592" s="140"/>
      <c r="I592" s="140"/>
      <c r="J592" s="140"/>
      <c r="K592" s="140"/>
    </row>
    <row r="593" spans="7:11" ht="12.75">
      <c r="G593" s="80"/>
      <c r="H593" s="140"/>
      <c r="I593" s="140"/>
      <c r="J593" s="140"/>
      <c r="K593" s="140"/>
    </row>
    <row r="594" spans="7:11" ht="12.75">
      <c r="G594" s="80"/>
      <c r="H594" s="140"/>
      <c r="I594" s="140"/>
      <c r="J594" s="140"/>
      <c r="K594" s="140"/>
    </row>
  </sheetData>
  <sheetProtection/>
  <mergeCells count="24">
    <mergeCell ref="C298:G298"/>
    <mergeCell ref="F258:G258"/>
    <mergeCell ref="C259:G259"/>
    <mergeCell ref="F292:G292"/>
    <mergeCell ref="F293:G293"/>
    <mergeCell ref="E294:G294"/>
    <mergeCell ref="F295:G295"/>
    <mergeCell ref="E296:G296"/>
    <mergeCell ref="E257:G257"/>
    <mergeCell ref="F37:G37"/>
    <mergeCell ref="C38:D38"/>
    <mergeCell ref="E38:G38"/>
    <mergeCell ref="A41:G41"/>
    <mergeCell ref="D45:D46"/>
    <mergeCell ref="C45:C46"/>
    <mergeCell ref="C224:C226"/>
    <mergeCell ref="C227:C228"/>
    <mergeCell ref="F256:G256"/>
    <mergeCell ref="C169:C170"/>
    <mergeCell ref="F1:G1"/>
    <mergeCell ref="E2:G2"/>
    <mergeCell ref="F3:G3"/>
    <mergeCell ref="C6:G6"/>
    <mergeCell ref="C167:C168"/>
  </mergeCells>
  <printOptions horizontalCentered="1" verticalCentered="1"/>
  <pageMargins left="0.1968503937007874" right="0.2755905511811024" top="0.3937007874015748" bottom="0.3937007874015748" header="0.8267716535433072" footer="0.1968503937007874"/>
  <pageSetup fitToHeight="1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Лист3321211129">
    <pageSetUpPr fitToPage="1"/>
  </sheetPr>
  <dimension ref="A1:K607"/>
  <sheetViews>
    <sheetView view="pageBreakPreview" zoomScale="150" zoomScaleSheetLayoutView="150" zoomScalePageLayoutView="0" workbookViewId="0" topLeftCell="A220">
      <selection activeCell="C226" sqref="C226"/>
    </sheetView>
  </sheetViews>
  <sheetFormatPr defaultColWidth="9.00390625" defaultRowHeight="12.75"/>
  <cols>
    <col min="1" max="1" width="4.375" style="0" customWidth="1"/>
    <col min="2" max="2" width="6.00390625" style="75" customWidth="1"/>
    <col min="3" max="3" width="63.50390625" style="75" customWidth="1"/>
    <col min="4" max="4" width="27.50390625" style="77" customWidth="1"/>
    <col min="5" max="5" width="15.50390625" style="78" customWidth="1"/>
    <col min="6" max="6" width="15.00390625" style="80" customWidth="1"/>
    <col min="7" max="7" width="11.50390625" style="81" customWidth="1"/>
    <col min="8" max="8" width="0.5" style="0" customWidth="1"/>
  </cols>
  <sheetData>
    <row r="1" spans="5:8" ht="24.75" customHeight="1">
      <c r="E1" s="2"/>
      <c r="F1" s="246" t="s">
        <v>84</v>
      </c>
      <c r="G1" s="247"/>
      <c r="H1" s="140"/>
    </row>
    <row r="2" spans="5:8" ht="61.5" customHeight="1">
      <c r="E2" s="248" t="s">
        <v>374</v>
      </c>
      <c r="F2" s="249"/>
      <c r="G2" s="249"/>
      <c r="H2" s="140"/>
    </row>
    <row r="3" spans="6:8" ht="12.75" customHeight="1">
      <c r="F3" s="250"/>
      <c r="G3" s="250"/>
      <c r="H3" s="140"/>
    </row>
    <row r="4" spans="7:8" ht="12.75">
      <c r="G4" s="80"/>
      <c r="H4" s="140"/>
    </row>
    <row r="5" spans="7:8" ht="15" customHeight="1">
      <c r="G5" s="80"/>
      <c r="H5" s="140"/>
    </row>
    <row r="6" spans="3:8" ht="30.75" customHeight="1">
      <c r="C6" s="251" t="s">
        <v>97</v>
      </c>
      <c r="D6" s="252"/>
      <c r="E6" s="252"/>
      <c r="F6" s="252"/>
      <c r="G6" s="252"/>
      <c r="H6" s="140"/>
    </row>
    <row r="7" spans="7:8" ht="12.75">
      <c r="G7" s="80"/>
      <c r="H7" s="140"/>
    </row>
    <row r="8" spans="2:7" ht="77.25" customHeight="1">
      <c r="B8" s="82"/>
      <c r="C8" s="207" t="s">
        <v>48</v>
      </c>
      <c r="D8" s="208" t="s">
        <v>49</v>
      </c>
      <c r="E8" s="208" t="s">
        <v>376</v>
      </c>
      <c r="F8" s="207" t="s">
        <v>98</v>
      </c>
      <c r="G8" s="207" t="s">
        <v>50</v>
      </c>
    </row>
    <row r="9" spans="2:7" ht="51.75" customHeight="1">
      <c r="B9" s="82"/>
      <c r="C9" s="23" t="s">
        <v>165</v>
      </c>
      <c r="D9" s="23" t="s">
        <v>458</v>
      </c>
      <c r="E9" s="102">
        <v>432364.8</v>
      </c>
      <c r="F9" s="102">
        <v>297399.6</v>
      </c>
      <c r="G9" s="212">
        <f>F9/E9*100</f>
        <v>68.78441538256584</v>
      </c>
    </row>
    <row r="10" spans="2:7" ht="49.5" customHeight="1">
      <c r="B10" s="82"/>
      <c r="C10" s="23" t="s">
        <v>51</v>
      </c>
      <c r="D10" s="23" t="s">
        <v>160</v>
      </c>
      <c r="E10" s="102">
        <v>1677417.1</v>
      </c>
      <c r="F10" s="102">
        <v>979712.6</v>
      </c>
      <c r="G10" s="212">
        <f>F10/E10*100</f>
        <v>58.4060219727103</v>
      </c>
    </row>
    <row r="11" spans="2:7" ht="30.75" customHeight="1">
      <c r="B11" s="82"/>
      <c r="C11" s="213" t="s">
        <v>355</v>
      </c>
      <c r="D11" s="213"/>
      <c r="E11" s="102">
        <f>SUM(E9:E10)</f>
        <v>2109781.9</v>
      </c>
      <c r="F11" s="102">
        <f>SUM(F9:F10)</f>
        <v>1277112.2</v>
      </c>
      <c r="G11" s="212">
        <f>F11/E11*100</f>
        <v>60.53290152882628</v>
      </c>
    </row>
    <row r="12" spans="7:9" ht="12.75">
      <c r="G12" s="80"/>
      <c r="H12" s="140"/>
      <c r="I12" s="140"/>
    </row>
    <row r="13" spans="7:9" ht="12.75">
      <c r="G13" s="80"/>
      <c r="H13" s="140"/>
      <c r="I13" s="140"/>
    </row>
    <row r="14" spans="3:9" ht="13.5">
      <c r="C14" s="25"/>
      <c r="G14" s="80"/>
      <c r="H14" s="140"/>
      <c r="I14" s="140"/>
    </row>
    <row r="15" spans="7:9" ht="12.75">
      <c r="G15" s="80"/>
      <c r="H15" s="140"/>
      <c r="I15" s="140"/>
    </row>
    <row r="16" spans="3:9" ht="15" customHeight="1">
      <c r="C16" s="204"/>
      <c r="F16" s="192"/>
      <c r="G16" s="80"/>
      <c r="H16" s="140"/>
      <c r="I16" s="140"/>
    </row>
    <row r="17" spans="7:9" ht="12.75">
      <c r="G17" s="80"/>
      <c r="H17" s="140"/>
      <c r="I17" s="140"/>
    </row>
    <row r="18" spans="7:9" ht="12.75">
      <c r="G18" s="80"/>
      <c r="H18" s="140"/>
      <c r="I18" s="140"/>
    </row>
    <row r="19" spans="7:9" ht="15.75" customHeight="1">
      <c r="G19" s="80"/>
      <c r="H19" s="140"/>
      <c r="I19" s="140"/>
    </row>
    <row r="20" spans="7:9" ht="12.75">
      <c r="G20" s="80"/>
      <c r="H20" s="140"/>
      <c r="I20" s="140"/>
    </row>
    <row r="21" spans="7:9" ht="12.75">
      <c r="G21" s="80"/>
      <c r="H21" s="140"/>
      <c r="I21" s="140"/>
    </row>
    <row r="22" spans="7:9" ht="12.75">
      <c r="G22" s="80"/>
      <c r="H22" s="140"/>
      <c r="I22" s="140"/>
    </row>
    <row r="23" spans="7:9" ht="12.75">
      <c r="G23" s="80"/>
      <c r="H23" s="140"/>
      <c r="I23" s="140"/>
    </row>
    <row r="24" spans="7:9" ht="12.75">
      <c r="G24" s="80"/>
      <c r="H24" s="140"/>
      <c r="I24" s="140"/>
    </row>
    <row r="25" spans="7:9" ht="125.25" customHeight="1">
      <c r="G25" s="80"/>
      <c r="H25" s="140"/>
      <c r="I25" s="140"/>
    </row>
    <row r="26" spans="7:9" ht="12.75" customHeight="1">
      <c r="G26" s="80"/>
      <c r="H26" s="140"/>
      <c r="I26" s="140"/>
    </row>
    <row r="27" spans="7:9" ht="12.75">
      <c r="G27" s="80"/>
      <c r="H27" s="140"/>
      <c r="I27" s="140"/>
    </row>
    <row r="28" spans="7:9" ht="10.5" customHeight="1">
      <c r="G28" s="80"/>
      <c r="H28" s="140"/>
      <c r="I28" s="140"/>
    </row>
    <row r="29" spans="7:9" ht="13.5" customHeight="1">
      <c r="G29" s="80"/>
      <c r="H29" s="140"/>
      <c r="I29" s="140"/>
    </row>
    <row r="30" spans="7:9" ht="14.25" customHeight="1">
      <c r="G30" s="80"/>
      <c r="H30" s="140"/>
      <c r="I30" s="140"/>
    </row>
    <row r="31" spans="7:9" ht="12.75">
      <c r="G31" s="80"/>
      <c r="H31" s="140"/>
      <c r="I31" s="140"/>
    </row>
    <row r="32" spans="7:9" ht="44.25" customHeight="1">
      <c r="G32" s="80"/>
      <c r="H32" s="140"/>
      <c r="I32" s="140"/>
    </row>
    <row r="33" spans="7:9" ht="13.5" customHeight="1">
      <c r="G33" s="80"/>
      <c r="H33" s="140"/>
      <c r="I33" s="140"/>
    </row>
    <row r="34" spans="7:9" ht="189" customHeight="1">
      <c r="G34" s="80"/>
      <c r="H34" s="140"/>
      <c r="I34" s="140"/>
    </row>
    <row r="35" spans="7:9" ht="96.75" customHeight="1">
      <c r="G35" s="80"/>
      <c r="H35" s="140"/>
      <c r="I35" s="140"/>
    </row>
    <row r="36" spans="7:9" ht="51.75" customHeight="1">
      <c r="G36" s="80"/>
      <c r="H36" s="140"/>
      <c r="I36" s="140"/>
    </row>
    <row r="37" spans="3:8" ht="13.5" customHeight="1">
      <c r="C37" s="83"/>
      <c r="E37" s="2"/>
      <c r="F37" s="246" t="s">
        <v>438</v>
      </c>
      <c r="G37" s="247"/>
      <c r="H37" s="140"/>
    </row>
    <row r="38" spans="3:8" ht="47.25" customHeight="1">
      <c r="C38" s="254"/>
      <c r="D38" s="254"/>
      <c r="E38" s="248" t="s">
        <v>378</v>
      </c>
      <c r="F38" s="249"/>
      <c r="G38" s="249"/>
      <c r="H38" s="140"/>
    </row>
    <row r="39" spans="3:7" ht="15.75" customHeight="1" hidden="1">
      <c r="C39" s="83"/>
      <c r="D39" s="37"/>
      <c r="E39" s="84"/>
      <c r="F39" s="85"/>
      <c r="G39" s="86"/>
    </row>
    <row r="40" spans="3:7" ht="24.75" customHeight="1" hidden="1">
      <c r="C40" s="83"/>
      <c r="D40" s="37"/>
      <c r="E40" s="84"/>
      <c r="F40" s="85"/>
      <c r="G40" s="86"/>
    </row>
    <row r="41" spans="1:7" ht="34.5" customHeight="1">
      <c r="A41" s="261" t="s">
        <v>99</v>
      </c>
      <c r="B41" s="262"/>
      <c r="C41" s="262"/>
      <c r="D41" s="262"/>
      <c r="E41" s="262"/>
      <c r="F41" s="262"/>
      <c r="G41" s="262"/>
    </row>
    <row r="42" spans="3:8" ht="4.5" customHeight="1">
      <c r="C42" s="87"/>
      <c r="D42" s="88"/>
      <c r="E42" s="89"/>
      <c r="F42" s="90"/>
      <c r="G42" s="90"/>
      <c r="H42" s="140"/>
    </row>
    <row r="43" spans="3:7" ht="21.75" customHeight="1" hidden="1">
      <c r="C43" s="6"/>
      <c r="D43" s="38"/>
      <c r="E43" s="91"/>
      <c r="F43" s="6"/>
      <c r="G43" s="92"/>
    </row>
    <row r="44" spans="3:7" ht="4.5" customHeight="1" hidden="1">
      <c r="C44" s="83"/>
      <c r="D44" s="36"/>
      <c r="E44" s="89"/>
      <c r="F44" s="83"/>
      <c r="G44" s="93"/>
    </row>
    <row r="45" spans="2:7" ht="48" customHeight="1">
      <c r="B45" s="82"/>
      <c r="C45" s="255" t="s">
        <v>456</v>
      </c>
      <c r="D45" s="263" t="s">
        <v>457</v>
      </c>
      <c r="E45" s="208" t="s">
        <v>380</v>
      </c>
      <c r="F45" s="207" t="s">
        <v>100</v>
      </c>
      <c r="G45" s="206" t="s">
        <v>50</v>
      </c>
    </row>
    <row r="46" spans="2:7" ht="14.25" customHeight="1" hidden="1">
      <c r="B46" s="82"/>
      <c r="C46" s="256"/>
      <c r="D46" s="264"/>
      <c r="E46" s="95"/>
      <c r="F46" s="94"/>
      <c r="G46" s="94"/>
    </row>
    <row r="47" spans="2:7" ht="18" customHeight="1">
      <c r="B47" s="82"/>
      <c r="C47" s="47">
        <v>1</v>
      </c>
      <c r="D47" s="39">
        <v>2</v>
      </c>
      <c r="E47" s="96">
        <v>3</v>
      </c>
      <c r="F47" s="97">
        <v>5</v>
      </c>
      <c r="G47" s="97">
        <v>6</v>
      </c>
    </row>
    <row r="48" spans="2:7" ht="21.75" customHeight="1">
      <c r="B48" s="98"/>
      <c r="C48" s="210" t="s">
        <v>166</v>
      </c>
      <c r="D48" s="40"/>
      <c r="E48" s="99">
        <f>E49+E160</f>
        <v>2109781.9</v>
      </c>
      <c r="F48" s="99">
        <f>F49+F160</f>
        <v>1277112.2000000002</v>
      </c>
      <c r="G48" s="99">
        <f aca="true" t="shared" si="0" ref="G48:G87">F48/E48*100</f>
        <v>60.53290152882629</v>
      </c>
    </row>
    <row r="49" spans="2:7" ht="22.5" customHeight="1">
      <c r="B49" s="100" t="s">
        <v>126</v>
      </c>
      <c r="C49" s="209" t="s">
        <v>165</v>
      </c>
      <c r="D49" s="11"/>
      <c r="E49" s="101">
        <f>E50+E98</f>
        <v>432364.8</v>
      </c>
      <c r="F49" s="101">
        <f>F50+F98</f>
        <v>297399.6</v>
      </c>
      <c r="G49" s="101">
        <f t="shared" si="0"/>
        <v>68.78441538256584</v>
      </c>
    </row>
    <row r="50" spans="2:7" ht="21.75" customHeight="1">
      <c r="B50" s="100" t="s">
        <v>127</v>
      </c>
      <c r="C50" s="209" t="s">
        <v>459</v>
      </c>
      <c r="D50" s="11"/>
      <c r="E50" s="101">
        <f>E51+E57+E63+E67+E75+E80</f>
        <v>379046.2</v>
      </c>
      <c r="F50" s="101">
        <f>F51+F57+F63+F67+F75+F80</f>
        <v>250122.3</v>
      </c>
      <c r="G50" s="101">
        <f t="shared" si="0"/>
        <v>65.98728598255305</v>
      </c>
    </row>
    <row r="51" spans="2:7" ht="15.75" customHeight="1">
      <c r="B51" s="82" t="s">
        <v>128</v>
      </c>
      <c r="C51" s="181" t="s">
        <v>460</v>
      </c>
      <c r="D51" s="41" t="s">
        <v>461</v>
      </c>
      <c r="E51" s="102">
        <f>E52</f>
        <v>242765.2</v>
      </c>
      <c r="F51" s="102">
        <f>F52</f>
        <v>165556.4</v>
      </c>
      <c r="G51" s="102">
        <f t="shared" si="0"/>
        <v>68.1961005943191</v>
      </c>
    </row>
    <row r="52" spans="2:7" ht="13.5" customHeight="1">
      <c r="B52" s="82"/>
      <c r="C52" s="13" t="s">
        <v>462</v>
      </c>
      <c r="D52" s="41" t="s">
        <v>463</v>
      </c>
      <c r="E52" s="102">
        <f>E53+E54+E55+E56</f>
        <v>242765.2</v>
      </c>
      <c r="F52" s="102">
        <f>F53+F54+F55+F56</f>
        <v>165556.4</v>
      </c>
      <c r="G52" s="102">
        <f t="shared" si="0"/>
        <v>68.1961005943191</v>
      </c>
    </row>
    <row r="53" spans="2:7" ht="57.75" customHeight="1">
      <c r="B53" s="82"/>
      <c r="C53" s="29" t="s">
        <v>390</v>
      </c>
      <c r="D53" s="34" t="s">
        <v>485</v>
      </c>
      <c r="E53" s="76">
        <v>238015.2</v>
      </c>
      <c r="F53" s="76">
        <v>162036.4</v>
      </c>
      <c r="G53" s="76">
        <f t="shared" si="0"/>
        <v>68.07817315868901</v>
      </c>
    </row>
    <row r="54" spans="2:7" ht="53.25" customHeight="1">
      <c r="B54" s="82"/>
      <c r="C54" s="29" t="s">
        <v>62</v>
      </c>
      <c r="D54" s="34" t="s">
        <v>464</v>
      </c>
      <c r="E54" s="76">
        <v>1050</v>
      </c>
      <c r="F54" s="76">
        <v>900.5</v>
      </c>
      <c r="G54" s="76">
        <f t="shared" si="0"/>
        <v>85.76190476190476</v>
      </c>
    </row>
    <row r="55" spans="2:7" ht="40.5" customHeight="1">
      <c r="B55" s="82"/>
      <c r="C55" s="29" t="s">
        <v>419</v>
      </c>
      <c r="D55" s="34" t="s">
        <v>465</v>
      </c>
      <c r="E55" s="76">
        <v>2100</v>
      </c>
      <c r="F55" s="76">
        <v>1154</v>
      </c>
      <c r="G55" s="76">
        <f t="shared" si="0"/>
        <v>54.95238095238095</v>
      </c>
    </row>
    <row r="56" spans="2:7" ht="60" customHeight="1">
      <c r="B56" s="82"/>
      <c r="C56" s="29" t="s">
        <v>55</v>
      </c>
      <c r="D56" s="34" t="s">
        <v>466</v>
      </c>
      <c r="E56" s="76">
        <v>1600</v>
      </c>
      <c r="F56" s="76">
        <v>1465.5</v>
      </c>
      <c r="G56" s="76">
        <f t="shared" si="0"/>
        <v>91.59375</v>
      </c>
    </row>
    <row r="57" spans="2:7" ht="26.25" customHeight="1">
      <c r="B57" s="82" t="s">
        <v>129</v>
      </c>
      <c r="C57" s="50" t="s">
        <v>420</v>
      </c>
      <c r="D57" s="43" t="s">
        <v>425</v>
      </c>
      <c r="E57" s="152">
        <f>E58</f>
        <v>8483</v>
      </c>
      <c r="F57" s="152">
        <f>F58</f>
        <v>7030.4</v>
      </c>
      <c r="G57" s="153">
        <f t="shared" si="0"/>
        <v>82.87634091712836</v>
      </c>
    </row>
    <row r="58" spans="2:7" ht="22.5" customHeight="1">
      <c r="B58" s="82"/>
      <c r="C58" s="50" t="s">
        <v>467</v>
      </c>
      <c r="D58" s="43" t="s">
        <v>468</v>
      </c>
      <c r="E58" s="152">
        <f>SUM(E59:E62)</f>
        <v>8483</v>
      </c>
      <c r="F58" s="152">
        <f>SUM(F59:F62)</f>
        <v>7030.4</v>
      </c>
      <c r="G58" s="153">
        <f t="shared" si="0"/>
        <v>82.87634091712836</v>
      </c>
    </row>
    <row r="59" spans="2:7" ht="29.25" customHeight="1">
      <c r="B59" s="82"/>
      <c r="C59" s="151" t="s">
        <v>421</v>
      </c>
      <c r="D59" s="35" t="s">
        <v>426</v>
      </c>
      <c r="E59" s="104">
        <v>3784</v>
      </c>
      <c r="F59" s="104">
        <v>3182.5</v>
      </c>
      <c r="G59" s="156">
        <f t="shared" si="0"/>
        <v>84.10412262156449</v>
      </c>
    </row>
    <row r="60" spans="2:7" ht="38.25" customHeight="1">
      <c r="B60" s="82"/>
      <c r="C60" s="151" t="s">
        <v>422</v>
      </c>
      <c r="D60" s="35" t="s">
        <v>427</v>
      </c>
      <c r="E60" s="104">
        <v>24</v>
      </c>
      <c r="F60" s="104">
        <v>24.2</v>
      </c>
      <c r="G60" s="156">
        <f t="shared" si="0"/>
        <v>100.83333333333333</v>
      </c>
    </row>
    <row r="61" spans="2:7" ht="45" customHeight="1">
      <c r="B61" s="82"/>
      <c r="C61" s="151" t="s">
        <v>423</v>
      </c>
      <c r="D61" s="35" t="s">
        <v>428</v>
      </c>
      <c r="E61" s="104">
        <v>5460</v>
      </c>
      <c r="F61" s="104">
        <v>4361.9</v>
      </c>
      <c r="G61" s="156">
        <f t="shared" si="0"/>
        <v>79.88827838827838</v>
      </c>
    </row>
    <row r="62" spans="2:7" ht="39.75" customHeight="1">
      <c r="B62" s="82"/>
      <c r="C62" s="151" t="s">
        <v>424</v>
      </c>
      <c r="D62" s="35" t="s">
        <v>429</v>
      </c>
      <c r="E62" s="104">
        <v>-785</v>
      </c>
      <c r="F62" s="104">
        <v>-538.2</v>
      </c>
      <c r="G62" s="156">
        <f t="shared" si="0"/>
        <v>68.56050955414014</v>
      </c>
    </row>
    <row r="63" spans="2:7" ht="14.25" customHeight="1">
      <c r="B63" s="82" t="s">
        <v>130</v>
      </c>
      <c r="C63" s="12" t="s">
        <v>471</v>
      </c>
      <c r="D63" s="44" t="s">
        <v>472</v>
      </c>
      <c r="E63" s="102">
        <f>E64+E65+E66</f>
        <v>36672</v>
      </c>
      <c r="F63" s="102">
        <f>F64+F65+F66</f>
        <v>31835.2</v>
      </c>
      <c r="G63" s="102">
        <f t="shared" si="0"/>
        <v>86.8106457242583</v>
      </c>
    </row>
    <row r="64" spans="2:7" ht="15.75" customHeight="1">
      <c r="B64" s="82"/>
      <c r="C64" s="180" t="s">
        <v>473</v>
      </c>
      <c r="D64" s="34" t="s">
        <v>474</v>
      </c>
      <c r="E64" s="104">
        <v>35641</v>
      </c>
      <c r="F64" s="156">
        <v>31730.6</v>
      </c>
      <c r="G64" s="76">
        <f t="shared" si="0"/>
        <v>89.0283662074577</v>
      </c>
    </row>
    <row r="65" spans="2:7" ht="12.75" customHeight="1">
      <c r="B65" s="82"/>
      <c r="C65" s="180" t="s">
        <v>475</v>
      </c>
      <c r="D65" s="34" t="s">
        <v>476</v>
      </c>
      <c r="E65" s="104">
        <v>129</v>
      </c>
      <c r="F65" s="104">
        <v>7.4</v>
      </c>
      <c r="G65" s="76">
        <f t="shared" si="0"/>
        <v>5.736434108527132</v>
      </c>
    </row>
    <row r="66" spans="2:7" ht="25.5" customHeight="1">
      <c r="B66" s="82"/>
      <c r="C66" s="180" t="s">
        <v>412</v>
      </c>
      <c r="D66" s="34" t="s">
        <v>413</v>
      </c>
      <c r="E66" s="104">
        <v>902</v>
      </c>
      <c r="F66" s="76">
        <v>97.2</v>
      </c>
      <c r="G66" s="76">
        <f t="shared" si="0"/>
        <v>10.776053215077605</v>
      </c>
    </row>
    <row r="67" spans="2:7" ht="13.5" customHeight="1">
      <c r="B67" s="82" t="s">
        <v>131</v>
      </c>
      <c r="C67" s="181" t="s">
        <v>477</v>
      </c>
      <c r="D67" s="44" t="s">
        <v>478</v>
      </c>
      <c r="E67" s="102">
        <f>E68+E70</f>
        <v>82351</v>
      </c>
      <c r="F67" s="102">
        <f>F68+F70</f>
        <v>38986</v>
      </c>
      <c r="G67" s="102">
        <f t="shared" si="0"/>
        <v>47.34125875824216</v>
      </c>
    </row>
    <row r="68" spans="2:7" s="2" customFormat="1" ht="14.25" customHeight="1">
      <c r="B68" s="103"/>
      <c r="C68" s="175" t="s">
        <v>479</v>
      </c>
      <c r="D68" s="34" t="s">
        <v>480</v>
      </c>
      <c r="E68" s="76">
        <f>E69</f>
        <v>41270</v>
      </c>
      <c r="F68" s="76">
        <f>F69</f>
        <v>12532.4</v>
      </c>
      <c r="G68" s="76">
        <f t="shared" si="0"/>
        <v>30.36685243518294</v>
      </c>
    </row>
    <row r="69" spans="2:7" ht="25.5" customHeight="1">
      <c r="B69" s="82"/>
      <c r="C69" s="175" t="s">
        <v>481</v>
      </c>
      <c r="D69" s="34" t="s">
        <v>482</v>
      </c>
      <c r="E69" s="104">
        <v>41270</v>
      </c>
      <c r="F69" s="104">
        <v>12532.4</v>
      </c>
      <c r="G69" s="76">
        <f t="shared" si="0"/>
        <v>30.36685243518294</v>
      </c>
    </row>
    <row r="70" spans="2:7" ht="12" customHeight="1">
      <c r="B70" s="82"/>
      <c r="C70" s="175" t="s">
        <v>483</v>
      </c>
      <c r="D70" s="34" t="s">
        <v>484</v>
      </c>
      <c r="E70" s="76">
        <f>E72+E73</f>
        <v>41081</v>
      </c>
      <c r="F70" s="76">
        <f>F72+F73</f>
        <v>26453.6</v>
      </c>
      <c r="G70" s="76">
        <f t="shared" si="0"/>
        <v>64.39375867189212</v>
      </c>
    </row>
    <row r="71" spans="2:7" ht="14.25" customHeight="1">
      <c r="B71" s="82"/>
      <c r="C71" s="175" t="s">
        <v>360</v>
      </c>
      <c r="D71" s="34" t="s">
        <v>359</v>
      </c>
      <c r="E71" s="76">
        <f>E72</f>
        <v>18560.8</v>
      </c>
      <c r="F71" s="76">
        <f>F72</f>
        <v>18561</v>
      </c>
      <c r="G71" s="76">
        <f t="shared" si="0"/>
        <v>100.00107753976121</v>
      </c>
    </row>
    <row r="72" spans="2:7" ht="28.5" customHeight="1">
      <c r="B72" s="82"/>
      <c r="C72" s="151" t="s">
        <v>362</v>
      </c>
      <c r="D72" s="34" t="s">
        <v>361</v>
      </c>
      <c r="E72" s="104">
        <v>18560.8</v>
      </c>
      <c r="F72" s="104">
        <v>18561</v>
      </c>
      <c r="G72" s="76">
        <f t="shared" si="0"/>
        <v>100.00107753976121</v>
      </c>
    </row>
    <row r="73" spans="2:7" ht="16.5" customHeight="1">
      <c r="B73" s="82"/>
      <c r="C73" s="151" t="s">
        <v>364</v>
      </c>
      <c r="D73" s="34" t="s">
        <v>363</v>
      </c>
      <c r="E73" s="104">
        <f>E74</f>
        <v>22520.2</v>
      </c>
      <c r="F73" s="104">
        <f>F74</f>
        <v>7892.6</v>
      </c>
      <c r="G73" s="76">
        <f t="shared" si="0"/>
        <v>35.0467580216872</v>
      </c>
    </row>
    <row r="74" spans="2:7" ht="27" customHeight="1">
      <c r="B74" s="82"/>
      <c r="C74" s="151" t="s">
        <v>366</v>
      </c>
      <c r="D74" s="34" t="s">
        <v>365</v>
      </c>
      <c r="E74" s="104">
        <v>22520.2</v>
      </c>
      <c r="F74" s="104">
        <v>7892.6</v>
      </c>
      <c r="G74" s="76">
        <f t="shared" si="0"/>
        <v>35.0467580216872</v>
      </c>
    </row>
    <row r="75" spans="2:7" ht="13.5" customHeight="1">
      <c r="B75" s="82" t="s">
        <v>132</v>
      </c>
      <c r="C75" s="12" t="s">
        <v>330</v>
      </c>
      <c r="D75" s="44" t="s">
        <v>331</v>
      </c>
      <c r="E75" s="102">
        <f>E76+E78</f>
        <v>8775</v>
      </c>
      <c r="F75" s="102">
        <f>F76+F78</f>
        <v>6714.3</v>
      </c>
      <c r="G75" s="102">
        <f t="shared" si="0"/>
        <v>76.51623931623932</v>
      </c>
    </row>
    <row r="76" spans="2:7" ht="23.25" customHeight="1">
      <c r="B76" s="82"/>
      <c r="C76" s="175" t="s">
        <v>332</v>
      </c>
      <c r="D76" s="34" t="s">
        <v>333</v>
      </c>
      <c r="E76" s="76">
        <f>E77</f>
        <v>8675</v>
      </c>
      <c r="F76" s="76">
        <f>F77</f>
        <v>6639.3</v>
      </c>
      <c r="G76" s="76">
        <f t="shared" si="0"/>
        <v>76.53371757925072</v>
      </c>
    </row>
    <row r="77" spans="2:7" ht="50.25" customHeight="1">
      <c r="B77" s="82"/>
      <c r="C77" s="175" t="s">
        <v>334</v>
      </c>
      <c r="D77" s="34" t="s">
        <v>335</v>
      </c>
      <c r="E77" s="104">
        <v>8675</v>
      </c>
      <c r="F77" s="104">
        <v>6639.3</v>
      </c>
      <c r="G77" s="76">
        <f t="shared" si="0"/>
        <v>76.53371757925072</v>
      </c>
    </row>
    <row r="78" spans="2:7" ht="27" customHeight="1">
      <c r="B78" s="82"/>
      <c r="C78" s="182" t="s">
        <v>336</v>
      </c>
      <c r="D78" s="34" t="s">
        <v>494</v>
      </c>
      <c r="E78" s="76">
        <f>E79</f>
        <v>100</v>
      </c>
      <c r="F78" s="76">
        <f>F79</f>
        <v>75</v>
      </c>
      <c r="G78" s="76">
        <f t="shared" si="0"/>
        <v>75</v>
      </c>
    </row>
    <row r="79" spans="2:7" ht="28.5" customHeight="1">
      <c r="B79" s="82"/>
      <c r="C79" s="183" t="s">
        <v>13</v>
      </c>
      <c r="D79" s="34" t="s">
        <v>14</v>
      </c>
      <c r="E79" s="104">
        <v>100</v>
      </c>
      <c r="F79" s="104">
        <v>75</v>
      </c>
      <c r="G79" s="76">
        <f t="shared" si="0"/>
        <v>75</v>
      </c>
    </row>
    <row r="80" spans="2:7" ht="22.5" customHeight="1">
      <c r="B80" s="82" t="s">
        <v>133</v>
      </c>
      <c r="C80" s="12" t="s">
        <v>15</v>
      </c>
      <c r="D80" s="44" t="s">
        <v>16</v>
      </c>
      <c r="E80" s="102">
        <f>E81+E82+E85+E89+E93+E97</f>
        <v>0</v>
      </c>
      <c r="F80" s="102">
        <f>F81+F82+F85+F89+F93+F97</f>
        <v>0</v>
      </c>
      <c r="G80" s="102">
        <v>0</v>
      </c>
    </row>
    <row r="81" spans="2:7" ht="26.25" customHeight="1" hidden="1">
      <c r="B81" s="82"/>
      <c r="C81" s="3" t="s">
        <v>17</v>
      </c>
      <c r="D81" s="34" t="s">
        <v>18</v>
      </c>
      <c r="E81" s="76"/>
      <c r="F81" s="76"/>
      <c r="G81" s="76">
        <v>0</v>
      </c>
    </row>
    <row r="82" spans="2:7" ht="0.75" customHeight="1" hidden="1">
      <c r="B82" s="82"/>
      <c r="C82" s="3" t="s">
        <v>19</v>
      </c>
      <c r="D82" s="34" t="s">
        <v>20</v>
      </c>
      <c r="E82" s="76">
        <f>E83</f>
        <v>0</v>
      </c>
      <c r="F82" s="76">
        <f>F83</f>
        <v>0</v>
      </c>
      <c r="G82" s="76">
        <v>0</v>
      </c>
    </row>
    <row r="83" spans="2:7" ht="15.75" customHeight="1" hidden="1">
      <c r="B83" s="82"/>
      <c r="C83" s="3" t="s">
        <v>21</v>
      </c>
      <c r="D83" s="34" t="s">
        <v>22</v>
      </c>
      <c r="E83" s="76">
        <f>E84</f>
        <v>0</v>
      </c>
      <c r="F83" s="76">
        <f>F84</f>
        <v>0</v>
      </c>
      <c r="G83" s="76" t="e">
        <f t="shared" si="0"/>
        <v>#DIV/0!</v>
      </c>
    </row>
    <row r="84" spans="2:7" ht="15" customHeight="1" hidden="1">
      <c r="B84" s="82"/>
      <c r="C84" s="3" t="s">
        <v>23</v>
      </c>
      <c r="D84" s="34" t="s">
        <v>24</v>
      </c>
      <c r="E84" s="76"/>
      <c r="F84" s="76">
        <v>0</v>
      </c>
      <c r="G84" s="76" t="e">
        <f t="shared" si="0"/>
        <v>#DIV/0!</v>
      </c>
    </row>
    <row r="85" spans="2:7" ht="12" customHeight="1" hidden="1">
      <c r="B85" s="82"/>
      <c r="C85" s="4" t="s">
        <v>119</v>
      </c>
      <c r="D85" s="34" t="s">
        <v>87</v>
      </c>
      <c r="E85" s="76">
        <f>E86+E87+E88</f>
        <v>0</v>
      </c>
      <c r="F85" s="76">
        <f>F86+F87+F88</f>
        <v>0</v>
      </c>
      <c r="G85" s="76">
        <v>0</v>
      </c>
    </row>
    <row r="86" spans="2:7" ht="13.5" customHeight="1" hidden="1">
      <c r="B86" s="82"/>
      <c r="C86" s="3" t="s">
        <v>25</v>
      </c>
      <c r="D86" s="34" t="s">
        <v>26</v>
      </c>
      <c r="E86" s="76"/>
      <c r="F86" s="76"/>
      <c r="G86" s="76">
        <v>0</v>
      </c>
    </row>
    <row r="87" spans="2:7" ht="16.5" customHeight="1" hidden="1">
      <c r="B87" s="82"/>
      <c r="C87" s="3" t="s">
        <v>27</v>
      </c>
      <c r="D87" s="34" t="s">
        <v>85</v>
      </c>
      <c r="E87" s="76"/>
      <c r="F87" s="76"/>
      <c r="G87" s="76" t="e">
        <f t="shared" si="0"/>
        <v>#DIV/0!</v>
      </c>
    </row>
    <row r="88" spans="2:7" ht="23.25" customHeight="1" hidden="1">
      <c r="B88" s="82"/>
      <c r="C88" s="4" t="s">
        <v>431</v>
      </c>
      <c r="D88" s="34" t="s">
        <v>86</v>
      </c>
      <c r="E88" s="76"/>
      <c r="F88" s="76"/>
      <c r="G88" s="76">
        <v>0</v>
      </c>
    </row>
    <row r="89" spans="2:7" ht="23.25" customHeight="1" hidden="1">
      <c r="B89" s="82"/>
      <c r="C89" s="3" t="s">
        <v>28</v>
      </c>
      <c r="D89" s="34" t="s">
        <v>29</v>
      </c>
      <c r="E89" s="76">
        <f>E90+E91</f>
        <v>0</v>
      </c>
      <c r="F89" s="76">
        <f>F90+F91</f>
        <v>0</v>
      </c>
      <c r="G89" s="76"/>
    </row>
    <row r="90" spans="2:7" ht="24" customHeight="1" hidden="1">
      <c r="B90" s="82"/>
      <c r="C90" s="3" t="s">
        <v>30</v>
      </c>
      <c r="D90" s="34" t="s">
        <v>31</v>
      </c>
      <c r="E90" s="76">
        <v>0</v>
      </c>
      <c r="F90" s="76">
        <v>0</v>
      </c>
      <c r="G90" s="76"/>
    </row>
    <row r="91" spans="2:7" ht="24.75" customHeight="1" hidden="1">
      <c r="B91" s="82"/>
      <c r="C91" s="3" t="s">
        <v>32</v>
      </c>
      <c r="D91" s="34" t="s">
        <v>33</v>
      </c>
      <c r="E91" s="76"/>
      <c r="F91" s="76"/>
      <c r="G91" s="76"/>
    </row>
    <row r="92" spans="2:7" ht="26.25" customHeight="1" hidden="1">
      <c r="B92" s="82"/>
      <c r="C92" s="3" t="s">
        <v>34</v>
      </c>
      <c r="D92" s="34" t="s">
        <v>35</v>
      </c>
      <c r="E92" s="76"/>
      <c r="F92" s="76"/>
      <c r="G92" s="76"/>
    </row>
    <row r="93" spans="2:7" ht="28.5" customHeight="1" hidden="1">
      <c r="B93" s="82"/>
      <c r="C93" s="3" t="s">
        <v>326</v>
      </c>
      <c r="D93" s="34" t="s">
        <v>327</v>
      </c>
      <c r="E93" s="76">
        <f>E94+E95+E96</f>
        <v>0</v>
      </c>
      <c r="F93" s="76">
        <f>F94+F95+F96</f>
        <v>0</v>
      </c>
      <c r="G93" s="76"/>
    </row>
    <row r="94" spans="2:7" ht="24.75" customHeight="1" hidden="1">
      <c r="B94" s="82"/>
      <c r="C94" s="3" t="s">
        <v>328</v>
      </c>
      <c r="D94" s="34" t="s">
        <v>329</v>
      </c>
      <c r="E94" s="76"/>
      <c r="F94" s="76"/>
      <c r="G94" s="76"/>
    </row>
    <row r="95" spans="2:7" ht="24" customHeight="1" hidden="1">
      <c r="B95" s="82"/>
      <c r="C95" s="3" t="s">
        <v>295</v>
      </c>
      <c r="D95" s="34" t="s">
        <v>296</v>
      </c>
      <c r="E95" s="76"/>
      <c r="F95" s="76"/>
      <c r="G95" s="76"/>
    </row>
    <row r="96" spans="2:7" ht="21" customHeight="1" hidden="1">
      <c r="B96" s="82"/>
      <c r="C96" s="3" t="s">
        <v>297</v>
      </c>
      <c r="D96" s="34" t="s">
        <v>298</v>
      </c>
      <c r="E96" s="76"/>
      <c r="F96" s="76"/>
      <c r="G96" s="76"/>
    </row>
    <row r="97" spans="2:7" ht="30.75" customHeight="1" hidden="1">
      <c r="B97" s="82"/>
      <c r="C97" s="3" t="s">
        <v>414</v>
      </c>
      <c r="D97" s="34" t="s">
        <v>415</v>
      </c>
      <c r="E97" s="76"/>
      <c r="F97" s="76"/>
      <c r="G97" s="76">
        <v>0</v>
      </c>
    </row>
    <row r="98" spans="2:7" ht="25.5" customHeight="1">
      <c r="B98" s="82" t="s">
        <v>134</v>
      </c>
      <c r="C98" s="14" t="s">
        <v>299</v>
      </c>
      <c r="D98" s="45"/>
      <c r="E98" s="101">
        <f>E99+E115+E117+E120+E135+E156</f>
        <v>53318.6</v>
      </c>
      <c r="F98" s="101">
        <f>F99+F115+F117+F120+F135+F156</f>
        <v>47277.3</v>
      </c>
      <c r="G98" s="101">
        <f aca="true" t="shared" si="1" ref="G98:G120">F98/E98*100</f>
        <v>88.669432430709</v>
      </c>
    </row>
    <row r="99" spans="2:7" ht="37.5" customHeight="1">
      <c r="B99" s="82" t="s">
        <v>135</v>
      </c>
      <c r="C99" s="12" t="s">
        <v>300</v>
      </c>
      <c r="D99" s="44" t="s">
        <v>301</v>
      </c>
      <c r="E99" s="102">
        <f>E100+E109+E112</f>
        <v>32353.3</v>
      </c>
      <c r="F99" s="102">
        <f>F100+F109+F112</f>
        <v>24434.800000000003</v>
      </c>
      <c r="G99" s="102">
        <f t="shared" si="1"/>
        <v>75.52490781465879</v>
      </c>
    </row>
    <row r="100" spans="2:7" ht="55.5" customHeight="1">
      <c r="B100" s="82"/>
      <c r="C100" s="175" t="s">
        <v>82</v>
      </c>
      <c r="D100" s="34" t="s">
        <v>302</v>
      </c>
      <c r="E100" s="76">
        <f>E101+E105+E107</f>
        <v>27302.5</v>
      </c>
      <c r="F100" s="76">
        <f>F101+F105+F107</f>
        <v>18235.8</v>
      </c>
      <c r="G100" s="76">
        <f t="shared" si="1"/>
        <v>66.79168574306382</v>
      </c>
    </row>
    <row r="101" spans="2:7" ht="51" customHeight="1">
      <c r="B101" s="82"/>
      <c r="C101" s="175" t="s">
        <v>303</v>
      </c>
      <c r="D101" s="34" t="s">
        <v>304</v>
      </c>
      <c r="E101" s="76">
        <f>E102</f>
        <v>24569.5</v>
      </c>
      <c r="F101" s="76">
        <f>F102</f>
        <v>16336.2</v>
      </c>
      <c r="G101" s="76">
        <f t="shared" si="1"/>
        <v>66.48975355623843</v>
      </c>
    </row>
    <row r="102" spans="2:7" ht="61.5" customHeight="1">
      <c r="B102" s="82"/>
      <c r="C102" s="154" t="s">
        <v>243</v>
      </c>
      <c r="D102" s="34" t="s">
        <v>120</v>
      </c>
      <c r="E102" s="104">
        <v>24569.5</v>
      </c>
      <c r="F102" s="104">
        <v>16336.2</v>
      </c>
      <c r="G102" s="76">
        <f t="shared" si="1"/>
        <v>66.48975355623843</v>
      </c>
    </row>
    <row r="103" spans="2:7" ht="1.5" customHeight="1" hidden="1">
      <c r="B103" s="82"/>
      <c r="C103" s="175" t="s">
        <v>305</v>
      </c>
      <c r="D103" s="34" t="s">
        <v>306</v>
      </c>
      <c r="E103" s="76"/>
      <c r="F103" s="76"/>
      <c r="G103" s="76" t="e">
        <f t="shared" si="1"/>
        <v>#DIV/0!</v>
      </c>
    </row>
    <row r="104" spans="2:7" ht="34.5" customHeight="1" hidden="1">
      <c r="B104" s="82"/>
      <c r="C104" s="175" t="s">
        <v>307</v>
      </c>
      <c r="D104" s="34" t="s">
        <v>308</v>
      </c>
      <c r="E104" s="76"/>
      <c r="F104" s="76"/>
      <c r="G104" s="76" t="e">
        <f t="shared" si="1"/>
        <v>#DIV/0!</v>
      </c>
    </row>
    <row r="105" spans="2:7" ht="56.25" customHeight="1">
      <c r="B105" s="82"/>
      <c r="C105" s="175" t="s">
        <v>391</v>
      </c>
      <c r="D105" s="34" t="s">
        <v>309</v>
      </c>
      <c r="E105" s="76">
        <f>E106</f>
        <v>633</v>
      </c>
      <c r="F105" s="76">
        <f>F106</f>
        <v>275</v>
      </c>
      <c r="G105" s="76">
        <f t="shared" si="1"/>
        <v>43.44391785150079</v>
      </c>
    </row>
    <row r="106" spans="2:7" ht="55.5" customHeight="1">
      <c r="B106" s="82"/>
      <c r="C106" s="154" t="s">
        <v>121</v>
      </c>
      <c r="D106" s="34" t="s">
        <v>310</v>
      </c>
      <c r="E106" s="104">
        <v>633</v>
      </c>
      <c r="F106" s="104">
        <v>275</v>
      </c>
      <c r="G106" s="76">
        <f t="shared" si="1"/>
        <v>43.44391785150079</v>
      </c>
    </row>
    <row r="107" spans="2:7" ht="38.25" customHeight="1">
      <c r="B107" s="82"/>
      <c r="C107" s="175" t="s">
        <v>323</v>
      </c>
      <c r="D107" s="34" t="s">
        <v>79</v>
      </c>
      <c r="E107" s="76">
        <f>E108</f>
        <v>2100</v>
      </c>
      <c r="F107" s="76">
        <f>F108</f>
        <v>1624.6</v>
      </c>
      <c r="G107" s="76">
        <f t="shared" si="1"/>
        <v>77.36190476190475</v>
      </c>
    </row>
    <row r="108" spans="2:7" ht="30" customHeight="1">
      <c r="B108" s="82"/>
      <c r="C108" s="154" t="s">
        <v>322</v>
      </c>
      <c r="D108" s="34" t="s">
        <v>78</v>
      </c>
      <c r="E108" s="104">
        <v>2100</v>
      </c>
      <c r="F108" s="104">
        <v>1624.6</v>
      </c>
      <c r="G108" s="76">
        <f t="shared" si="1"/>
        <v>77.36190476190475</v>
      </c>
    </row>
    <row r="109" spans="2:7" ht="15" customHeight="1">
      <c r="B109" s="82"/>
      <c r="C109" s="175" t="s">
        <v>311</v>
      </c>
      <c r="D109" s="34" t="s">
        <v>312</v>
      </c>
      <c r="E109" s="76">
        <f>E110</f>
        <v>1393.5</v>
      </c>
      <c r="F109" s="76">
        <f>F110</f>
        <v>1406.4</v>
      </c>
      <c r="G109" s="76">
        <f t="shared" si="1"/>
        <v>100.92572658772873</v>
      </c>
    </row>
    <row r="110" spans="2:7" ht="40.5" customHeight="1">
      <c r="B110" s="82"/>
      <c r="C110" s="175" t="s">
        <v>313</v>
      </c>
      <c r="D110" s="34" t="s">
        <v>314</v>
      </c>
      <c r="E110" s="76">
        <f>E111</f>
        <v>1393.5</v>
      </c>
      <c r="F110" s="76">
        <f>F111</f>
        <v>1406.4</v>
      </c>
      <c r="G110" s="76">
        <f t="shared" si="1"/>
        <v>100.92572658772873</v>
      </c>
    </row>
    <row r="111" spans="2:7" ht="42" customHeight="1">
      <c r="B111" s="82"/>
      <c r="C111" s="175" t="s">
        <v>315</v>
      </c>
      <c r="D111" s="34" t="s">
        <v>316</v>
      </c>
      <c r="E111" s="104">
        <v>1393.5</v>
      </c>
      <c r="F111" s="104">
        <v>1406.4</v>
      </c>
      <c r="G111" s="76">
        <f t="shared" si="1"/>
        <v>100.92572658772873</v>
      </c>
    </row>
    <row r="112" spans="2:7" ht="56.25" customHeight="1">
      <c r="B112" s="82"/>
      <c r="C112" s="175" t="s">
        <v>238</v>
      </c>
      <c r="D112" s="34" t="s">
        <v>239</v>
      </c>
      <c r="E112" s="76">
        <f>E113</f>
        <v>3657.3</v>
      </c>
      <c r="F112" s="76">
        <f>F113</f>
        <v>4792.6</v>
      </c>
      <c r="G112" s="76">
        <v>0</v>
      </c>
    </row>
    <row r="113" spans="2:7" ht="57" customHeight="1">
      <c r="B113" s="82"/>
      <c r="C113" s="175" t="s">
        <v>240</v>
      </c>
      <c r="D113" s="34" t="s">
        <v>241</v>
      </c>
      <c r="E113" s="76">
        <f>E114</f>
        <v>3657.3</v>
      </c>
      <c r="F113" s="76">
        <f>F114</f>
        <v>4792.6</v>
      </c>
      <c r="G113" s="76">
        <v>0</v>
      </c>
    </row>
    <row r="114" spans="2:7" ht="51.75" customHeight="1">
      <c r="B114" s="82"/>
      <c r="C114" s="4" t="s">
        <v>122</v>
      </c>
      <c r="D114" s="34" t="s">
        <v>490</v>
      </c>
      <c r="E114" s="104">
        <v>3657.3</v>
      </c>
      <c r="F114" s="104">
        <v>4792.6</v>
      </c>
      <c r="G114" s="76">
        <v>0</v>
      </c>
    </row>
    <row r="115" spans="2:7" ht="14.25" customHeight="1">
      <c r="B115" s="82" t="s">
        <v>136</v>
      </c>
      <c r="C115" s="12" t="s">
        <v>491</v>
      </c>
      <c r="D115" s="44" t="s">
        <v>492</v>
      </c>
      <c r="E115" s="102">
        <f>E116</f>
        <v>662.8</v>
      </c>
      <c r="F115" s="102">
        <f>F116</f>
        <v>1564.5</v>
      </c>
      <c r="G115" s="102">
        <f t="shared" si="1"/>
        <v>236.04405552202778</v>
      </c>
    </row>
    <row r="116" spans="2:7" ht="16.5" customHeight="1">
      <c r="B116" s="82"/>
      <c r="C116" s="175" t="s">
        <v>493</v>
      </c>
      <c r="D116" s="34" t="s">
        <v>354</v>
      </c>
      <c r="E116" s="104">
        <v>662.8</v>
      </c>
      <c r="F116" s="104">
        <v>1564.5</v>
      </c>
      <c r="G116" s="76">
        <f t="shared" si="1"/>
        <v>236.04405552202778</v>
      </c>
    </row>
    <row r="117" spans="2:7" ht="22.5" customHeight="1">
      <c r="B117" s="82" t="s">
        <v>137</v>
      </c>
      <c r="C117" s="12" t="s">
        <v>356</v>
      </c>
      <c r="D117" s="44" t="s">
        <v>357</v>
      </c>
      <c r="E117" s="102">
        <f>E118+E119</f>
        <v>554</v>
      </c>
      <c r="F117" s="102">
        <f>F118+F119</f>
        <v>400.4</v>
      </c>
      <c r="G117" s="102">
        <f t="shared" si="1"/>
        <v>72.27436823104692</v>
      </c>
    </row>
    <row r="118" spans="2:7" ht="26.25" customHeight="1">
      <c r="B118" s="82"/>
      <c r="C118" s="29" t="s">
        <v>339</v>
      </c>
      <c r="D118" s="34" t="s">
        <v>340</v>
      </c>
      <c r="E118" s="104">
        <v>480.6</v>
      </c>
      <c r="F118" s="104">
        <v>272.8</v>
      </c>
      <c r="G118" s="76">
        <f t="shared" si="1"/>
        <v>56.76238035788598</v>
      </c>
    </row>
    <row r="119" spans="2:7" ht="27" customHeight="1">
      <c r="B119" s="82"/>
      <c r="C119" s="29" t="s">
        <v>342</v>
      </c>
      <c r="D119" s="34" t="s">
        <v>341</v>
      </c>
      <c r="E119" s="104">
        <v>73.4</v>
      </c>
      <c r="F119" s="104">
        <v>127.6</v>
      </c>
      <c r="G119" s="76">
        <f t="shared" si="1"/>
        <v>173.841961852861</v>
      </c>
    </row>
    <row r="120" spans="2:7" ht="27" customHeight="1">
      <c r="B120" s="82" t="s">
        <v>138</v>
      </c>
      <c r="C120" s="12" t="s">
        <v>358</v>
      </c>
      <c r="D120" s="44" t="s">
        <v>368</v>
      </c>
      <c r="E120" s="102">
        <f>E121+E123+E129+E134+E126</f>
        <v>15121.400000000001</v>
      </c>
      <c r="F120" s="102">
        <f>F121+F123+F129+F134+F126</f>
        <v>15194.600000000002</v>
      </c>
      <c r="G120" s="102">
        <f t="shared" si="1"/>
        <v>100.4840821617046</v>
      </c>
    </row>
    <row r="121" spans="2:7" ht="17.25" customHeight="1" hidden="1">
      <c r="B121" s="82"/>
      <c r="C121" s="3" t="s">
        <v>369</v>
      </c>
      <c r="D121" s="34" t="s">
        <v>370</v>
      </c>
      <c r="E121" s="76">
        <f>E122</f>
        <v>0</v>
      </c>
      <c r="F121" s="76">
        <f>F122</f>
        <v>0</v>
      </c>
      <c r="G121" s="76">
        <v>0</v>
      </c>
    </row>
    <row r="122" spans="2:7" ht="14.25" customHeight="1" hidden="1">
      <c r="B122" s="82"/>
      <c r="C122" s="3" t="s">
        <v>371</v>
      </c>
      <c r="D122" s="34" t="s">
        <v>372</v>
      </c>
      <c r="E122" s="76">
        <v>0</v>
      </c>
      <c r="F122" s="76">
        <v>0</v>
      </c>
      <c r="G122" s="76">
        <v>0</v>
      </c>
    </row>
    <row r="123" spans="2:7" ht="51" customHeight="1">
      <c r="B123" s="82"/>
      <c r="C123" s="175" t="s">
        <v>373</v>
      </c>
      <c r="D123" s="34" t="s">
        <v>367</v>
      </c>
      <c r="E123" s="76">
        <f>E124</f>
        <v>460.2</v>
      </c>
      <c r="F123" s="76">
        <f>F124</f>
        <v>460.2</v>
      </c>
      <c r="G123" s="76">
        <f aca="true" t="shared" si="2" ref="G123:G140">F123/E123*100</f>
        <v>100</v>
      </c>
    </row>
    <row r="124" spans="2:7" ht="51.75" customHeight="1">
      <c r="B124" s="82"/>
      <c r="C124" s="175" t="s">
        <v>392</v>
      </c>
      <c r="D124" s="34" t="s">
        <v>430</v>
      </c>
      <c r="E124" s="76">
        <f>+E125</f>
        <v>460.2</v>
      </c>
      <c r="F124" s="76">
        <f>F125</f>
        <v>460.2</v>
      </c>
      <c r="G124" s="76">
        <f t="shared" si="2"/>
        <v>100</v>
      </c>
    </row>
    <row r="125" spans="2:7" ht="50.25" customHeight="1">
      <c r="B125" s="82"/>
      <c r="C125" s="154" t="s">
        <v>52</v>
      </c>
      <c r="D125" s="34" t="s">
        <v>343</v>
      </c>
      <c r="E125" s="104">
        <v>460.2</v>
      </c>
      <c r="F125" s="104">
        <v>460.2</v>
      </c>
      <c r="G125" s="76">
        <f t="shared" si="2"/>
        <v>100</v>
      </c>
    </row>
    <row r="126" spans="2:7" ht="66" customHeight="1">
      <c r="B126" s="82"/>
      <c r="C126" s="177" t="s">
        <v>117</v>
      </c>
      <c r="D126" s="34" t="s">
        <v>88</v>
      </c>
      <c r="E126" s="104">
        <f>E127</f>
        <v>3.5</v>
      </c>
      <c r="F126" s="104">
        <f>F127</f>
        <v>3.5</v>
      </c>
      <c r="G126" s="76">
        <f t="shared" si="2"/>
        <v>100</v>
      </c>
    </row>
    <row r="127" spans="2:7" ht="64.5" customHeight="1">
      <c r="B127" s="82"/>
      <c r="C127" s="177" t="s">
        <v>118</v>
      </c>
      <c r="D127" s="34" t="s">
        <v>89</v>
      </c>
      <c r="E127" s="104">
        <f>E128</f>
        <v>3.5</v>
      </c>
      <c r="F127" s="104">
        <f>F128</f>
        <v>3.5</v>
      </c>
      <c r="G127" s="76">
        <f t="shared" si="2"/>
        <v>100</v>
      </c>
    </row>
    <row r="128" spans="2:7" ht="67.5" customHeight="1">
      <c r="B128" s="82"/>
      <c r="C128" s="191" t="s">
        <v>118</v>
      </c>
      <c r="D128" s="34" t="s">
        <v>90</v>
      </c>
      <c r="E128" s="104">
        <v>3.5</v>
      </c>
      <c r="F128" s="104">
        <v>3.5</v>
      </c>
      <c r="G128" s="76">
        <f t="shared" si="2"/>
        <v>100</v>
      </c>
    </row>
    <row r="129" spans="2:7" ht="52.5" customHeight="1">
      <c r="B129" s="82"/>
      <c r="C129" s="175" t="s">
        <v>394</v>
      </c>
      <c r="D129" s="34" t="s">
        <v>395</v>
      </c>
      <c r="E129" s="76">
        <f>E130+E132</f>
        <v>12755.2</v>
      </c>
      <c r="F129" s="76">
        <f>F130+F132</f>
        <v>12755.2</v>
      </c>
      <c r="G129" s="76">
        <f t="shared" si="2"/>
        <v>100</v>
      </c>
    </row>
    <row r="130" spans="2:7" ht="23.25" customHeight="1">
      <c r="B130" s="82"/>
      <c r="C130" s="175" t="s">
        <v>396</v>
      </c>
      <c r="D130" s="34" t="s">
        <v>397</v>
      </c>
      <c r="E130" s="76">
        <f>E131</f>
        <v>12071.1</v>
      </c>
      <c r="F130" s="76">
        <f>F131</f>
        <v>12071.1</v>
      </c>
      <c r="G130" s="76">
        <f t="shared" si="2"/>
        <v>100</v>
      </c>
    </row>
    <row r="131" spans="2:7" ht="39.75" customHeight="1">
      <c r="B131" s="82"/>
      <c r="C131" s="175" t="s">
        <v>398</v>
      </c>
      <c r="D131" s="34" t="s">
        <v>399</v>
      </c>
      <c r="E131" s="104">
        <v>12071.1</v>
      </c>
      <c r="F131" s="104">
        <v>12071.1</v>
      </c>
      <c r="G131" s="76">
        <f t="shared" si="2"/>
        <v>100</v>
      </c>
    </row>
    <row r="132" spans="2:7" ht="53.25" customHeight="1">
      <c r="B132" s="82"/>
      <c r="C132" s="175" t="s">
        <v>400</v>
      </c>
      <c r="D132" s="34" t="s">
        <v>401</v>
      </c>
      <c r="E132" s="76">
        <f>E133</f>
        <v>684.1</v>
      </c>
      <c r="F132" s="76">
        <f>F133</f>
        <v>684.1</v>
      </c>
      <c r="G132" s="76">
        <f t="shared" si="2"/>
        <v>100</v>
      </c>
    </row>
    <row r="133" spans="2:7" ht="51.75" customHeight="1">
      <c r="B133" s="82"/>
      <c r="C133" s="184" t="s">
        <v>402</v>
      </c>
      <c r="D133" s="34" t="s">
        <v>403</v>
      </c>
      <c r="E133" s="104">
        <v>684.1</v>
      </c>
      <c r="F133" s="104">
        <v>684.1</v>
      </c>
      <c r="G133" s="76">
        <f t="shared" si="2"/>
        <v>100</v>
      </c>
    </row>
    <row r="134" spans="2:7" ht="66.75" customHeight="1">
      <c r="B134" s="82"/>
      <c r="C134" s="185" t="s">
        <v>436</v>
      </c>
      <c r="D134" s="34" t="s">
        <v>437</v>
      </c>
      <c r="E134" s="104">
        <v>1902.5</v>
      </c>
      <c r="F134" s="104">
        <v>1975.7</v>
      </c>
      <c r="G134" s="76">
        <f t="shared" si="2"/>
        <v>103.84756898817346</v>
      </c>
    </row>
    <row r="135" spans="2:7" ht="15.75" customHeight="1">
      <c r="B135" s="82" t="s">
        <v>139</v>
      </c>
      <c r="C135" s="12" t="s">
        <v>404</v>
      </c>
      <c r="D135" s="44" t="s">
        <v>405</v>
      </c>
      <c r="E135" s="102">
        <f>E136+SUM(E139:E143)+SUM(E146:E154)</f>
        <v>4620.5</v>
      </c>
      <c r="F135" s="102">
        <f>F136+SUM(F139:F143)+SUM(F146:F154)</f>
        <v>5647.5</v>
      </c>
      <c r="G135" s="102">
        <f t="shared" si="2"/>
        <v>122.22703170652527</v>
      </c>
    </row>
    <row r="136" spans="2:7" ht="24.75" customHeight="1">
      <c r="B136" s="82"/>
      <c r="C136" s="175" t="s">
        <v>406</v>
      </c>
      <c r="D136" s="34" t="s">
        <v>407</v>
      </c>
      <c r="E136" s="76">
        <f>E137+E138</f>
        <v>123</v>
      </c>
      <c r="F136" s="76">
        <f>F137+F138</f>
        <v>78.8</v>
      </c>
      <c r="G136" s="76">
        <f t="shared" si="2"/>
        <v>64.0650406504065</v>
      </c>
    </row>
    <row r="137" spans="2:7" ht="42.75" customHeight="1">
      <c r="B137" s="82"/>
      <c r="C137" s="175" t="s">
        <v>393</v>
      </c>
      <c r="D137" s="34" t="s">
        <v>348</v>
      </c>
      <c r="E137" s="104">
        <v>78</v>
      </c>
      <c r="F137" s="104">
        <v>59</v>
      </c>
      <c r="G137" s="76">
        <f t="shared" si="2"/>
        <v>75.64102564102564</v>
      </c>
    </row>
    <row r="138" spans="2:7" ht="42.75" customHeight="1">
      <c r="B138" s="82"/>
      <c r="C138" s="175" t="s">
        <v>408</v>
      </c>
      <c r="D138" s="34" t="s">
        <v>349</v>
      </c>
      <c r="E138" s="104">
        <v>45</v>
      </c>
      <c r="F138" s="104">
        <v>19.8</v>
      </c>
      <c r="G138" s="76">
        <f t="shared" si="2"/>
        <v>44</v>
      </c>
    </row>
    <row r="139" spans="2:7" ht="36.75" customHeight="1">
      <c r="B139" s="82"/>
      <c r="C139" s="175" t="s">
        <v>410</v>
      </c>
      <c r="D139" s="34" t="s">
        <v>350</v>
      </c>
      <c r="E139" s="104">
        <v>52</v>
      </c>
      <c r="F139" s="104">
        <v>51.2</v>
      </c>
      <c r="G139" s="76">
        <f t="shared" si="2"/>
        <v>98.46153846153847</v>
      </c>
    </row>
    <row r="140" spans="2:7" ht="45" customHeight="1">
      <c r="B140" s="82"/>
      <c r="C140" s="175" t="s">
        <v>324</v>
      </c>
      <c r="D140" s="34" t="s">
        <v>504</v>
      </c>
      <c r="E140" s="104">
        <v>166.5</v>
      </c>
      <c r="F140" s="104">
        <v>188.5</v>
      </c>
      <c r="G140" s="76">
        <f t="shared" si="2"/>
        <v>113.21321321321321</v>
      </c>
    </row>
    <row r="141" spans="2:7" ht="37.5" customHeight="1">
      <c r="B141" s="82"/>
      <c r="C141" s="29" t="s">
        <v>68</v>
      </c>
      <c r="D141" s="34" t="s">
        <v>505</v>
      </c>
      <c r="E141" s="76">
        <v>348.7</v>
      </c>
      <c r="F141" s="76">
        <v>717.7</v>
      </c>
      <c r="G141" s="76">
        <v>0</v>
      </c>
    </row>
    <row r="142" spans="2:7" ht="39.75" customHeight="1" hidden="1">
      <c r="B142" s="82"/>
      <c r="C142" s="151" t="s">
        <v>432</v>
      </c>
      <c r="D142" s="35" t="s">
        <v>433</v>
      </c>
      <c r="E142" s="104">
        <v>0</v>
      </c>
      <c r="F142" s="104">
        <v>0</v>
      </c>
      <c r="G142" s="76">
        <v>0</v>
      </c>
    </row>
    <row r="143" spans="2:7" ht="60" customHeight="1">
      <c r="B143" s="82"/>
      <c r="C143" s="154" t="s">
        <v>65</v>
      </c>
      <c r="D143" s="34" t="s">
        <v>321</v>
      </c>
      <c r="E143" s="76">
        <f>E145+E144</f>
        <v>60</v>
      </c>
      <c r="F143" s="76">
        <f>F145+F144</f>
        <v>45</v>
      </c>
      <c r="G143" s="76">
        <f>F143/E143*100</f>
        <v>75</v>
      </c>
    </row>
    <row r="144" spans="2:7" ht="25.5" customHeight="1" hidden="1">
      <c r="B144" s="82"/>
      <c r="C144" s="151" t="s">
        <v>53</v>
      </c>
      <c r="D144" s="35" t="s">
        <v>54</v>
      </c>
      <c r="E144" s="104">
        <v>0</v>
      </c>
      <c r="F144" s="104">
        <v>0</v>
      </c>
      <c r="G144" s="76">
        <v>0</v>
      </c>
    </row>
    <row r="145" spans="2:7" ht="16.5" customHeight="1">
      <c r="B145" s="82"/>
      <c r="C145" s="175" t="s">
        <v>123</v>
      </c>
      <c r="D145" s="34" t="s">
        <v>351</v>
      </c>
      <c r="E145" s="104">
        <v>60</v>
      </c>
      <c r="F145" s="104">
        <v>45</v>
      </c>
      <c r="G145" s="76">
        <f>F145/E145*100</f>
        <v>75</v>
      </c>
    </row>
    <row r="146" spans="2:7" ht="42" customHeight="1">
      <c r="B146" s="82"/>
      <c r="C146" s="175" t="s">
        <v>124</v>
      </c>
      <c r="D146" s="34" t="s">
        <v>352</v>
      </c>
      <c r="E146" s="104">
        <v>2195</v>
      </c>
      <c r="F146" s="104">
        <v>2067.9</v>
      </c>
      <c r="G146" s="76">
        <f>F146/E146*100</f>
        <v>94.20956719817768</v>
      </c>
    </row>
    <row r="147" spans="2:7" ht="25.5" customHeight="1">
      <c r="B147" s="82"/>
      <c r="C147" s="175" t="s">
        <v>125</v>
      </c>
      <c r="D147" s="34" t="s">
        <v>507</v>
      </c>
      <c r="E147" s="104">
        <v>195</v>
      </c>
      <c r="F147" s="104">
        <v>422.5</v>
      </c>
      <c r="G147" s="76">
        <f>F147/E147*100</f>
        <v>216.66666666666666</v>
      </c>
    </row>
    <row r="148" spans="2:7" ht="36.75" customHeight="1">
      <c r="B148" s="82"/>
      <c r="C148" s="151" t="s">
        <v>344</v>
      </c>
      <c r="D148" s="35" t="s">
        <v>506</v>
      </c>
      <c r="E148" s="104">
        <v>0</v>
      </c>
      <c r="F148" s="104">
        <v>96.9</v>
      </c>
      <c r="G148" s="76">
        <v>0</v>
      </c>
    </row>
    <row r="149" spans="2:7" ht="1.5" customHeight="1" hidden="1">
      <c r="B149" s="82"/>
      <c r="C149" s="151" t="s">
        <v>69</v>
      </c>
      <c r="D149" s="35" t="s">
        <v>435</v>
      </c>
      <c r="E149" s="104">
        <v>0</v>
      </c>
      <c r="F149" s="104">
        <v>0</v>
      </c>
      <c r="G149" s="76">
        <v>0</v>
      </c>
    </row>
    <row r="150" spans="2:7" ht="34.5" customHeight="1" hidden="1">
      <c r="B150" s="82"/>
      <c r="C150" s="151" t="s">
        <v>70</v>
      </c>
      <c r="D150" s="35" t="s">
        <v>71</v>
      </c>
      <c r="E150" s="157">
        <v>0</v>
      </c>
      <c r="F150" s="157" t="s">
        <v>508</v>
      </c>
      <c r="G150" s="76">
        <v>0</v>
      </c>
    </row>
    <row r="151" spans="2:7" ht="51.75" customHeight="1">
      <c r="B151" s="82"/>
      <c r="C151" s="186" t="s">
        <v>346</v>
      </c>
      <c r="D151" s="33" t="s">
        <v>347</v>
      </c>
      <c r="E151" s="157">
        <v>210</v>
      </c>
      <c r="F151" s="157">
        <v>298.6</v>
      </c>
      <c r="G151" s="105">
        <f>F151/E151*100</f>
        <v>142.1904761904762</v>
      </c>
    </row>
    <row r="152" spans="2:7" ht="15" customHeight="1" hidden="1">
      <c r="B152" s="82"/>
      <c r="C152" s="187" t="s">
        <v>72</v>
      </c>
      <c r="D152" s="33" t="s">
        <v>73</v>
      </c>
      <c r="E152" s="157">
        <v>0</v>
      </c>
      <c r="F152" s="157">
        <v>0</v>
      </c>
      <c r="G152" s="105">
        <v>0</v>
      </c>
    </row>
    <row r="153" spans="2:7" ht="33" customHeight="1">
      <c r="B153" s="82"/>
      <c r="C153" s="151" t="s">
        <v>446</v>
      </c>
      <c r="D153" s="35" t="s">
        <v>447</v>
      </c>
      <c r="E153" s="104">
        <v>0.7</v>
      </c>
      <c r="F153" s="104">
        <v>0.7</v>
      </c>
      <c r="G153" s="76">
        <f>F153/E153*100</f>
        <v>100</v>
      </c>
    </row>
    <row r="154" spans="2:7" ht="30.75" customHeight="1">
      <c r="B154" s="82"/>
      <c r="C154" s="175" t="s">
        <v>144</v>
      </c>
      <c r="D154" s="42" t="s">
        <v>145</v>
      </c>
      <c r="E154" s="76">
        <f>E155</f>
        <v>1269.6</v>
      </c>
      <c r="F154" s="76">
        <f>F155</f>
        <v>1679.7</v>
      </c>
      <c r="G154" s="76">
        <f>F154/E154*100</f>
        <v>132.3015122873346</v>
      </c>
    </row>
    <row r="155" spans="2:7" ht="29.25" customHeight="1">
      <c r="B155" s="82"/>
      <c r="C155" s="175" t="s">
        <v>149</v>
      </c>
      <c r="D155" s="42" t="s">
        <v>150</v>
      </c>
      <c r="E155" s="156">
        <v>1269.6</v>
      </c>
      <c r="F155" s="104">
        <v>1679.7</v>
      </c>
      <c r="G155" s="76">
        <f>F155/E155*100</f>
        <v>132.3015122873346</v>
      </c>
    </row>
    <row r="156" spans="2:7" ht="15" customHeight="1">
      <c r="B156" s="82" t="s">
        <v>140</v>
      </c>
      <c r="C156" s="12" t="s">
        <v>151</v>
      </c>
      <c r="D156" s="41" t="s">
        <v>152</v>
      </c>
      <c r="E156" s="102">
        <f>E157+E159</f>
        <v>6.6</v>
      </c>
      <c r="F156" s="102">
        <f>F157+F159</f>
        <v>35.5</v>
      </c>
      <c r="G156" s="102">
        <f>F156/E156*100</f>
        <v>537.8787878787879</v>
      </c>
    </row>
    <row r="157" spans="2:7" s="2" customFormat="1" ht="15.75" customHeight="1">
      <c r="B157" s="103"/>
      <c r="C157" s="175" t="s">
        <v>153</v>
      </c>
      <c r="D157" s="42" t="s">
        <v>154</v>
      </c>
      <c r="E157" s="76">
        <f>E158</f>
        <v>0</v>
      </c>
      <c r="F157" s="76">
        <f>F158</f>
        <v>9.3</v>
      </c>
      <c r="G157" s="76">
        <v>0</v>
      </c>
    </row>
    <row r="158" spans="2:7" ht="16.5" customHeight="1">
      <c r="B158" s="82"/>
      <c r="C158" s="175" t="s">
        <v>155</v>
      </c>
      <c r="D158" s="42" t="s">
        <v>156</v>
      </c>
      <c r="E158" s="76">
        <v>0</v>
      </c>
      <c r="F158" s="106">
        <v>9.3</v>
      </c>
      <c r="G158" s="76">
        <v>0</v>
      </c>
    </row>
    <row r="159" spans="2:7" ht="13.5" customHeight="1">
      <c r="B159" s="82"/>
      <c r="C159" s="175" t="s">
        <v>157</v>
      </c>
      <c r="D159" s="42" t="s">
        <v>158</v>
      </c>
      <c r="E159" s="104">
        <v>6.6</v>
      </c>
      <c r="F159" s="104">
        <v>26.2</v>
      </c>
      <c r="G159" s="76">
        <f aca="true" t="shared" si="3" ref="G159:G226">F159/E159*100</f>
        <v>396.969696969697</v>
      </c>
    </row>
    <row r="160" spans="1:7" ht="17.25" customHeight="1">
      <c r="A160" s="30"/>
      <c r="B160" s="70" t="s">
        <v>141</v>
      </c>
      <c r="C160" s="48" t="s">
        <v>159</v>
      </c>
      <c r="D160" s="59" t="s">
        <v>160</v>
      </c>
      <c r="E160" s="143">
        <f>E161+E247+E248+E245</f>
        <v>1677417.1</v>
      </c>
      <c r="F160" s="143">
        <f>F161+F247+F248</f>
        <v>979712.6000000002</v>
      </c>
      <c r="G160" s="101">
        <f t="shared" si="3"/>
        <v>58.40602197271032</v>
      </c>
    </row>
    <row r="161" spans="1:7" ht="27" customHeight="1">
      <c r="A161" s="30"/>
      <c r="B161" s="70" t="s">
        <v>142</v>
      </c>
      <c r="C161" s="49" t="s">
        <v>249</v>
      </c>
      <c r="D161" s="59" t="s">
        <v>248</v>
      </c>
      <c r="E161" s="143">
        <f>E162+E166+E190+E239</f>
        <v>1452092.2000000002</v>
      </c>
      <c r="F161" s="143">
        <f>F162+F166+F190+F239</f>
        <v>980939.2000000002</v>
      </c>
      <c r="G161" s="101">
        <f t="shared" si="3"/>
        <v>67.55350658863122</v>
      </c>
    </row>
    <row r="162" spans="1:7" ht="23.25" customHeight="1">
      <c r="A162" s="30"/>
      <c r="B162" s="70" t="s">
        <v>244</v>
      </c>
      <c r="C162" s="15" t="s">
        <v>161</v>
      </c>
      <c r="D162" s="60" t="s">
        <v>174</v>
      </c>
      <c r="E162" s="144">
        <f>E163+E165+E164</f>
        <v>123473.7</v>
      </c>
      <c r="F162" s="144">
        <f>F163+F165+F164</f>
        <v>96347.9</v>
      </c>
      <c r="G162" s="145">
        <f t="shared" si="3"/>
        <v>78.03111107871554</v>
      </c>
    </row>
    <row r="163" spans="1:7" ht="26.25" customHeight="1">
      <c r="A163" s="30"/>
      <c r="B163" s="70"/>
      <c r="C163" s="175" t="s">
        <v>250</v>
      </c>
      <c r="D163" s="61" t="s">
        <v>175</v>
      </c>
      <c r="E163" s="158">
        <v>23082</v>
      </c>
      <c r="F163" s="158">
        <v>16712.1</v>
      </c>
      <c r="G163" s="76">
        <f t="shared" si="3"/>
        <v>72.40317130231348</v>
      </c>
    </row>
    <row r="164" spans="1:7" ht="26.25" customHeight="1">
      <c r="A164" s="30"/>
      <c r="B164" s="70"/>
      <c r="C164" s="175" t="s">
        <v>250</v>
      </c>
      <c r="D164" s="61" t="s">
        <v>175</v>
      </c>
      <c r="E164" s="158">
        <v>70984.2</v>
      </c>
      <c r="F164" s="158">
        <v>56016.2</v>
      </c>
      <c r="G164" s="76">
        <f t="shared" si="3"/>
        <v>78.9136173965474</v>
      </c>
    </row>
    <row r="165" spans="1:7" ht="24.75" customHeight="1">
      <c r="A165" s="30"/>
      <c r="B165" s="70"/>
      <c r="C165" s="175" t="s">
        <v>495</v>
      </c>
      <c r="D165" s="61" t="s">
        <v>176</v>
      </c>
      <c r="E165" s="158">
        <v>29407.5</v>
      </c>
      <c r="F165" s="158">
        <v>23619.6</v>
      </c>
      <c r="G165" s="76">
        <f t="shared" si="3"/>
        <v>80.31828615149196</v>
      </c>
    </row>
    <row r="166" spans="1:7" ht="35.25" customHeight="1">
      <c r="A166" s="30"/>
      <c r="B166" s="70" t="s">
        <v>245</v>
      </c>
      <c r="C166" s="188" t="s">
        <v>282</v>
      </c>
      <c r="D166" s="62" t="s">
        <v>177</v>
      </c>
      <c r="E166" s="144">
        <f>SUM(E167:E176)</f>
        <v>216562.80000000002</v>
      </c>
      <c r="F166" s="144">
        <f>SUM(F167:F176)</f>
        <v>102792.4</v>
      </c>
      <c r="G166" s="145">
        <f t="shared" si="3"/>
        <v>47.46540033653055</v>
      </c>
    </row>
    <row r="167" spans="1:7" ht="26.25" customHeight="1">
      <c r="A167" s="30"/>
      <c r="B167" s="70"/>
      <c r="C167" s="267" t="s">
        <v>409</v>
      </c>
      <c r="D167" s="63" t="s">
        <v>509</v>
      </c>
      <c r="E167" s="159">
        <v>45748.8</v>
      </c>
      <c r="F167" s="159">
        <v>28609.5</v>
      </c>
      <c r="G167" s="76">
        <f t="shared" si="3"/>
        <v>62.53606651977756</v>
      </c>
    </row>
    <row r="168" spans="1:7" ht="31.5" customHeight="1">
      <c r="A168" s="30"/>
      <c r="B168" s="70"/>
      <c r="C168" s="268"/>
      <c r="D168" s="63" t="s">
        <v>510</v>
      </c>
      <c r="E168" s="159">
        <v>462.1</v>
      </c>
      <c r="F168" s="159">
        <v>289.5</v>
      </c>
      <c r="G168" s="76">
        <f t="shared" si="3"/>
        <v>62.64877732092621</v>
      </c>
    </row>
    <row r="169" spans="1:7" ht="21" customHeight="1">
      <c r="A169" s="30"/>
      <c r="B169" s="70"/>
      <c r="C169" s="244" t="s">
        <v>345</v>
      </c>
      <c r="D169" s="211" t="s">
        <v>178</v>
      </c>
      <c r="E169" s="159">
        <v>1002.5</v>
      </c>
      <c r="F169" s="159">
        <v>1002.5</v>
      </c>
      <c r="G169" s="76">
        <f t="shared" si="3"/>
        <v>100</v>
      </c>
    </row>
    <row r="170" spans="1:7" ht="20.25" customHeight="1">
      <c r="A170" s="30"/>
      <c r="B170" s="70"/>
      <c r="C170" s="245"/>
      <c r="D170" s="211" t="s">
        <v>179</v>
      </c>
      <c r="E170" s="160">
        <v>2988.1</v>
      </c>
      <c r="F170" s="160">
        <v>2988.1</v>
      </c>
      <c r="G170" s="76">
        <f t="shared" si="3"/>
        <v>100</v>
      </c>
    </row>
    <row r="171" spans="1:7" ht="20.25" customHeight="1">
      <c r="A171" s="30"/>
      <c r="B171" s="70"/>
      <c r="C171" s="269" t="s">
        <v>103</v>
      </c>
      <c r="D171" s="211" t="s">
        <v>104</v>
      </c>
      <c r="E171" s="160">
        <v>27.5</v>
      </c>
      <c r="F171" s="160">
        <v>0</v>
      </c>
      <c r="G171" s="76">
        <f t="shared" si="3"/>
        <v>0</v>
      </c>
    </row>
    <row r="172" spans="1:7" ht="20.25" customHeight="1">
      <c r="A172" s="30"/>
      <c r="B172" s="70"/>
      <c r="C172" s="270"/>
      <c r="D172" s="211" t="s">
        <v>105</v>
      </c>
      <c r="E172" s="160">
        <v>316.6</v>
      </c>
      <c r="F172" s="160">
        <v>0</v>
      </c>
      <c r="G172" s="76">
        <f t="shared" si="3"/>
        <v>0</v>
      </c>
    </row>
    <row r="173" spans="1:7" ht="20.25" customHeight="1">
      <c r="A173" s="30"/>
      <c r="B173" s="70"/>
      <c r="C173" s="269" t="s">
        <v>511</v>
      </c>
      <c r="D173" s="211" t="s">
        <v>106</v>
      </c>
      <c r="E173" s="160">
        <v>101</v>
      </c>
      <c r="F173" s="160">
        <v>22</v>
      </c>
      <c r="G173" s="76">
        <f t="shared" si="3"/>
        <v>21.782178217821784</v>
      </c>
    </row>
    <row r="174" spans="1:7" ht="24.75" customHeight="1">
      <c r="A174" s="30"/>
      <c r="B174" s="70"/>
      <c r="C174" s="270"/>
      <c r="D174" s="211" t="s">
        <v>107</v>
      </c>
      <c r="E174" s="160">
        <v>10000</v>
      </c>
      <c r="F174" s="160">
        <v>2178.8</v>
      </c>
      <c r="G174" s="76">
        <f t="shared" si="3"/>
        <v>21.788</v>
      </c>
    </row>
    <row r="175" spans="1:7" ht="28.5" customHeight="1" hidden="1">
      <c r="A175" s="30"/>
      <c r="B175" s="70"/>
      <c r="C175" s="189"/>
      <c r="D175" s="63"/>
      <c r="E175" s="160"/>
      <c r="F175" s="160"/>
      <c r="G175" s="76" t="e">
        <f t="shared" si="3"/>
        <v>#DIV/0!</v>
      </c>
    </row>
    <row r="176" spans="1:7" ht="13.5" customHeight="1">
      <c r="A176" s="30"/>
      <c r="B176" s="70"/>
      <c r="C176" s="49" t="s">
        <v>163</v>
      </c>
      <c r="D176" s="64" t="s">
        <v>180</v>
      </c>
      <c r="E176" s="143">
        <f>E177</f>
        <v>155916.2</v>
      </c>
      <c r="F176" s="143">
        <f>F177</f>
        <v>67702</v>
      </c>
      <c r="G176" s="101">
        <f t="shared" si="3"/>
        <v>43.422043379712946</v>
      </c>
    </row>
    <row r="177" spans="1:7" ht="15.75" customHeight="1">
      <c r="A177" s="30"/>
      <c r="B177" s="70"/>
      <c r="C177" s="190" t="s">
        <v>164</v>
      </c>
      <c r="D177" s="65" t="s">
        <v>181</v>
      </c>
      <c r="E177" s="143">
        <f>SUM(E178:E189)</f>
        <v>155916.2</v>
      </c>
      <c r="F177" s="143">
        <f>SUM(F178:F189)</f>
        <v>67702</v>
      </c>
      <c r="G177" s="101">
        <f t="shared" si="3"/>
        <v>43.422043379712946</v>
      </c>
    </row>
    <row r="178" spans="1:7" ht="28.5" customHeight="1">
      <c r="A178" s="30"/>
      <c r="B178" s="70"/>
      <c r="C178" s="175" t="s">
        <v>513</v>
      </c>
      <c r="D178" s="63" t="s">
        <v>514</v>
      </c>
      <c r="E178" s="159">
        <v>196.3</v>
      </c>
      <c r="F178" s="159">
        <v>132.4</v>
      </c>
      <c r="G178" s="76">
        <v>0</v>
      </c>
    </row>
    <row r="179" spans="1:7" ht="56.25" customHeight="1">
      <c r="A179" s="30"/>
      <c r="B179" s="71"/>
      <c r="C179" s="177" t="s">
        <v>36</v>
      </c>
      <c r="D179" s="63" t="s">
        <v>182</v>
      </c>
      <c r="E179" s="159">
        <v>15718.1</v>
      </c>
      <c r="F179" s="160">
        <v>11788.5</v>
      </c>
      <c r="G179" s="76">
        <f t="shared" si="3"/>
        <v>74.99952284309173</v>
      </c>
    </row>
    <row r="180" spans="1:7" ht="27.75" customHeight="1">
      <c r="A180" s="30"/>
      <c r="B180" s="71"/>
      <c r="C180" s="175" t="s">
        <v>498</v>
      </c>
      <c r="D180" s="63" t="s">
        <v>183</v>
      </c>
      <c r="E180" s="159">
        <v>4123.8</v>
      </c>
      <c r="F180" s="160">
        <v>3007.9</v>
      </c>
      <c r="G180" s="76">
        <f t="shared" si="3"/>
        <v>72.94000678985401</v>
      </c>
    </row>
    <row r="181" spans="1:7" ht="25.5" customHeight="1" hidden="1">
      <c r="A181" s="30"/>
      <c r="B181" s="71"/>
      <c r="C181" s="175" t="s">
        <v>499</v>
      </c>
      <c r="D181" s="63" t="s">
        <v>500</v>
      </c>
      <c r="E181" s="159"/>
      <c r="F181" s="160"/>
      <c r="G181" s="76" t="e">
        <f t="shared" si="3"/>
        <v>#DIV/0!</v>
      </c>
    </row>
    <row r="182" spans="1:7" ht="28.5" customHeight="1" hidden="1">
      <c r="A182" s="30"/>
      <c r="B182" s="71"/>
      <c r="C182" s="175" t="s">
        <v>501</v>
      </c>
      <c r="D182" s="63" t="s">
        <v>502</v>
      </c>
      <c r="E182" s="159"/>
      <c r="F182" s="160"/>
      <c r="G182" s="76" t="e">
        <f t="shared" si="3"/>
        <v>#DIV/0!</v>
      </c>
    </row>
    <row r="183" spans="1:7" ht="57.75" customHeight="1">
      <c r="A183" s="30"/>
      <c r="B183" s="71"/>
      <c r="C183" s="177" t="s">
        <v>36</v>
      </c>
      <c r="D183" s="63" t="s">
        <v>184</v>
      </c>
      <c r="E183" s="159">
        <v>17912.2</v>
      </c>
      <c r="F183" s="160">
        <v>13434.1</v>
      </c>
      <c r="G183" s="76">
        <f t="shared" si="3"/>
        <v>74.99972086064247</v>
      </c>
    </row>
    <row r="184" spans="1:7" ht="39.75" customHeight="1">
      <c r="A184" s="30"/>
      <c r="B184" s="71"/>
      <c r="C184" s="177" t="s">
        <v>515</v>
      </c>
      <c r="D184" s="63" t="s">
        <v>516</v>
      </c>
      <c r="E184" s="159">
        <v>47.5</v>
      </c>
      <c r="F184" s="160">
        <v>37.5</v>
      </c>
      <c r="G184" s="76">
        <f t="shared" si="3"/>
        <v>78.94736842105263</v>
      </c>
    </row>
    <row r="185" spans="1:7" ht="41.25" customHeight="1">
      <c r="A185" s="30"/>
      <c r="B185" s="71"/>
      <c r="C185" s="177" t="s">
        <v>37</v>
      </c>
      <c r="D185" s="63" t="s">
        <v>185</v>
      </c>
      <c r="E185" s="159">
        <v>24909.8</v>
      </c>
      <c r="F185" s="160">
        <v>16581.4</v>
      </c>
      <c r="G185" s="76">
        <f t="shared" si="3"/>
        <v>66.56576929561861</v>
      </c>
    </row>
    <row r="186" spans="1:7" ht="41.25" customHeight="1">
      <c r="A186" s="30"/>
      <c r="B186" s="71"/>
      <c r="C186" s="177" t="s">
        <v>517</v>
      </c>
      <c r="D186" s="63" t="s">
        <v>518</v>
      </c>
      <c r="E186" s="159">
        <v>3428.1</v>
      </c>
      <c r="F186" s="160">
        <v>481.9</v>
      </c>
      <c r="G186" s="76">
        <v>0</v>
      </c>
    </row>
    <row r="187" spans="1:7" ht="41.25" customHeight="1">
      <c r="A187" s="30"/>
      <c r="B187" s="71"/>
      <c r="C187" s="177" t="s">
        <v>519</v>
      </c>
      <c r="D187" s="63" t="s">
        <v>520</v>
      </c>
      <c r="E187" s="159">
        <v>37228.8</v>
      </c>
      <c r="F187" s="160">
        <v>3169.7</v>
      </c>
      <c r="G187" s="76">
        <v>0</v>
      </c>
    </row>
    <row r="188" spans="1:7" ht="41.25" customHeight="1">
      <c r="A188" s="30"/>
      <c r="B188" s="71"/>
      <c r="C188" s="177" t="s">
        <v>108</v>
      </c>
      <c r="D188" s="63" t="s">
        <v>109</v>
      </c>
      <c r="E188" s="159">
        <v>14784</v>
      </c>
      <c r="F188" s="160">
        <v>0</v>
      </c>
      <c r="G188" s="76">
        <f t="shared" si="3"/>
        <v>0</v>
      </c>
    </row>
    <row r="189" spans="1:7" ht="66.75" customHeight="1">
      <c r="A189" s="30"/>
      <c r="B189" s="71"/>
      <c r="C189" s="177" t="s">
        <v>503</v>
      </c>
      <c r="D189" s="63" t="s">
        <v>187</v>
      </c>
      <c r="E189" s="159">
        <v>37567.6</v>
      </c>
      <c r="F189" s="160">
        <v>19068.6</v>
      </c>
      <c r="G189" s="76">
        <f t="shared" si="3"/>
        <v>50.75810006494959</v>
      </c>
    </row>
    <row r="190" spans="1:7" ht="27.75" customHeight="1">
      <c r="A190" s="30"/>
      <c r="B190" s="70" t="s">
        <v>246</v>
      </c>
      <c r="C190" s="165" t="s">
        <v>283</v>
      </c>
      <c r="D190" s="166" t="s">
        <v>188</v>
      </c>
      <c r="E190" s="144">
        <f>E191+E192+SUM(E228:E238)</f>
        <v>1044396.1000000001</v>
      </c>
      <c r="F190" s="144">
        <f>F191+F192+SUM(F228:F238)</f>
        <v>772798.9000000001</v>
      </c>
      <c r="G190" s="145">
        <f t="shared" si="3"/>
        <v>73.99480905759798</v>
      </c>
    </row>
    <row r="191" spans="1:7" ht="38.25" customHeight="1">
      <c r="A191" s="30"/>
      <c r="B191" s="70"/>
      <c r="C191" s="167" t="s">
        <v>286</v>
      </c>
      <c r="D191" s="168" t="s">
        <v>189</v>
      </c>
      <c r="E191" s="160">
        <v>35037.8</v>
      </c>
      <c r="F191" s="160">
        <v>23973.5</v>
      </c>
      <c r="G191" s="76">
        <f t="shared" si="3"/>
        <v>68.42181872149507</v>
      </c>
    </row>
    <row r="192" spans="1:7" ht="27.75" customHeight="1">
      <c r="A192" s="30"/>
      <c r="B192" s="70"/>
      <c r="C192" s="169" t="s">
        <v>284</v>
      </c>
      <c r="D192" s="170" t="s">
        <v>190</v>
      </c>
      <c r="E192" s="143">
        <f>SUM(E193:E227)</f>
        <v>887741</v>
      </c>
      <c r="F192" s="143">
        <f>SUM(F193:F227)</f>
        <v>661394.1000000001</v>
      </c>
      <c r="G192" s="101">
        <f t="shared" si="3"/>
        <v>74.50304762312432</v>
      </c>
    </row>
    <row r="193" spans="1:7" ht="37.5" customHeight="1">
      <c r="A193" s="30"/>
      <c r="B193" s="70"/>
      <c r="C193" s="171" t="s">
        <v>74</v>
      </c>
      <c r="D193" s="172" t="s">
        <v>191</v>
      </c>
      <c r="E193" s="164">
        <v>4.9</v>
      </c>
      <c r="F193" s="164">
        <v>4.7</v>
      </c>
      <c r="G193" s="76">
        <f t="shared" si="3"/>
        <v>95.91836734693877</v>
      </c>
    </row>
    <row r="194" spans="1:7" ht="55.5" customHeight="1">
      <c r="A194" s="30"/>
      <c r="B194" s="70"/>
      <c r="C194" s="171" t="s">
        <v>75</v>
      </c>
      <c r="D194" s="172" t="s">
        <v>192</v>
      </c>
      <c r="E194" s="158">
        <v>14435.3</v>
      </c>
      <c r="F194" s="158">
        <v>7108.8</v>
      </c>
      <c r="G194" s="76">
        <f t="shared" si="3"/>
        <v>49.24594570254862</v>
      </c>
    </row>
    <row r="195" spans="1:7" ht="55.5" customHeight="1">
      <c r="A195" s="30"/>
      <c r="B195" s="70"/>
      <c r="C195" s="173" t="s">
        <v>242</v>
      </c>
      <c r="D195" s="172" t="s">
        <v>193</v>
      </c>
      <c r="E195" s="160">
        <v>44277.7</v>
      </c>
      <c r="F195" s="160">
        <v>31982.4</v>
      </c>
      <c r="G195" s="76">
        <f t="shared" si="3"/>
        <v>72.23139413293825</v>
      </c>
    </row>
    <row r="196" spans="1:7" ht="67.5" customHeight="1">
      <c r="A196" s="30"/>
      <c r="B196" s="70"/>
      <c r="C196" s="174" t="s">
        <v>521</v>
      </c>
      <c r="D196" s="172" t="s">
        <v>194</v>
      </c>
      <c r="E196" s="160">
        <v>218.7</v>
      </c>
      <c r="F196" s="160">
        <v>218.7</v>
      </c>
      <c r="G196" s="76">
        <f t="shared" si="3"/>
        <v>100</v>
      </c>
    </row>
    <row r="197" spans="1:7" ht="44.25" customHeight="1">
      <c r="A197" s="30"/>
      <c r="B197" s="70"/>
      <c r="C197" s="175" t="s">
        <v>287</v>
      </c>
      <c r="D197" s="172" t="s">
        <v>195</v>
      </c>
      <c r="E197" s="160">
        <v>485.7</v>
      </c>
      <c r="F197" s="160">
        <v>342</v>
      </c>
      <c r="G197" s="76">
        <f t="shared" si="3"/>
        <v>70.41383570105003</v>
      </c>
    </row>
    <row r="198" spans="1:7" ht="44.25" customHeight="1">
      <c r="A198" s="30"/>
      <c r="B198" s="70"/>
      <c r="C198" s="175" t="s">
        <v>38</v>
      </c>
      <c r="D198" s="172" t="s">
        <v>196</v>
      </c>
      <c r="E198" s="160">
        <v>122.1</v>
      </c>
      <c r="F198" s="160">
        <v>54.9</v>
      </c>
      <c r="G198" s="76">
        <f t="shared" si="3"/>
        <v>44.96314496314496</v>
      </c>
    </row>
    <row r="199" spans="1:7" ht="31.5" customHeight="1">
      <c r="A199" s="30"/>
      <c r="B199" s="70"/>
      <c r="C199" s="175" t="s">
        <v>39</v>
      </c>
      <c r="D199" s="172" t="s">
        <v>197</v>
      </c>
      <c r="E199" s="160">
        <v>15770.7</v>
      </c>
      <c r="F199" s="160">
        <v>14852.4</v>
      </c>
      <c r="G199" s="76">
        <f t="shared" si="3"/>
        <v>94.17717666305236</v>
      </c>
    </row>
    <row r="200" spans="1:7" ht="39" customHeight="1">
      <c r="A200" s="30"/>
      <c r="B200" s="70"/>
      <c r="C200" s="175" t="s">
        <v>40</v>
      </c>
      <c r="D200" s="172" t="s">
        <v>198</v>
      </c>
      <c r="E200" s="160">
        <v>220.8</v>
      </c>
      <c r="F200" s="160">
        <v>9.6</v>
      </c>
      <c r="G200" s="76">
        <f t="shared" si="3"/>
        <v>4.3478260869565215</v>
      </c>
    </row>
    <row r="201" spans="1:7" ht="51" customHeight="1">
      <c r="A201" s="30"/>
      <c r="B201" s="70"/>
      <c r="C201" s="151" t="s">
        <v>448</v>
      </c>
      <c r="D201" s="172" t="s">
        <v>199</v>
      </c>
      <c r="E201" s="160">
        <v>295351.9</v>
      </c>
      <c r="F201" s="160">
        <v>217438.6</v>
      </c>
      <c r="G201" s="76">
        <f t="shared" si="3"/>
        <v>73.62017986002459</v>
      </c>
    </row>
    <row r="202" spans="1:7" ht="43.5" customHeight="1" hidden="1">
      <c r="A202" s="30"/>
      <c r="B202" s="70"/>
      <c r="C202" s="151" t="s">
        <v>522</v>
      </c>
      <c r="D202" s="172" t="s">
        <v>523</v>
      </c>
      <c r="E202" s="160"/>
      <c r="F202" s="160"/>
      <c r="G202" s="76" t="e">
        <f t="shared" si="3"/>
        <v>#DIV/0!</v>
      </c>
    </row>
    <row r="203" spans="1:7" ht="50.25" customHeight="1">
      <c r="A203" s="30"/>
      <c r="B203" s="70"/>
      <c r="C203" s="151" t="s">
        <v>524</v>
      </c>
      <c r="D203" s="172" t="s">
        <v>200</v>
      </c>
      <c r="E203" s="160">
        <v>47.3</v>
      </c>
      <c r="F203" s="160">
        <v>35.5</v>
      </c>
      <c r="G203" s="76">
        <f t="shared" si="3"/>
        <v>75.05285412262157</v>
      </c>
    </row>
    <row r="204" spans="1:7" ht="54.75" customHeight="1">
      <c r="A204" s="30"/>
      <c r="B204" s="70"/>
      <c r="C204" s="176" t="s">
        <v>525</v>
      </c>
      <c r="D204" s="172" t="s">
        <v>201</v>
      </c>
      <c r="E204" s="160">
        <v>5928.9</v>
      </c>
      <c r="F204" s="160">
        <v>4186.7</v>
      </c>
      <c r="G204" s="76">
        <f t="shared" si="3"/>
        <v>70.61512253537757</v>
      </c>
    </row>
    <row r="205" spans="1:7" ht="58.5" customHeight="1" hidden="1">
      <c r="A205" s="30"/>
      <c r="B205" s="70"/>
      <c r="C205" s="177" t="s">
        <v>454</v>
      </c>
      <c r="D205" s="172" t="s">
        <v>526</v>
      </c>
      <c r="E205" s="160"/>
      <c r="F205" s="160"/>
      <c r="G205" s="76" t="e">
        <f t="shared" si="3"/>
        <v>#DIV/0!</v>
      </c>
    </row>
    <row r="206" spans="1:7" ht="38.25" customHeight="1" hidden="1">
      <c r="A206" s="30"/>
      <c r="B206" s="70"/>
      <c r="C206" s="151" t="s">
        <v>441</v>
      </c>
      <c r="D206" s="172" t="s">
        <v>527</v>
      </c>
      <c r="E206" s="158"/>
      <c r="F206" s="158"/>
      <c r="G206" s="76" t="e">
        <f t="shared" si="3"/>
        <v>#DIV/0!</v>
      </c>
    </row>
    <row r="207" spans="1:7" ht="42" customHeight="1">
      <c r="A207" s="30"/>
      <c r="B207" s="70"/>
      <c r="C207" s="151" t="s">
        <v>445</v>
      </c>
      <c r="D207" s="172" t="s">
        <v>202</v>
      </c>
      <c r="E207" s="158">
        <v>29954.4</v>
      </c>
      <c r="F207" s="158">
        <v>21469.6</v>
      </c>
      <c r="G207" s="76">
        <f t="shared" si="3"/>
        <v>71.67427823625243</v>
      </c>
    </row>
    <row r="208" spans="1:7" ht="66.75" customHeight="1">
      <c r="A208" s="30"/>
      <c r="B208" s="70"/>
      <c r="C208" s="178" t="s">
        <v>66</v>
      </c>
      <c r="D208" s="172" t="s">
        <v>203</v>
      </c>
      <c r="E208" s="158">
        <v>713.9</v>
      </c>
      <c r="F208" s="158">
        <v>288.8</v>
      </c>
      <c r="G208" s="76">
        <f t="shared" si="3"/>
        <v>40.453845076341224</v>
      </c>
    </row>
    <row r="209" spans="1:7" ht="66" customHeight="1">
      <c r="A209" s="30"/>
      <c r="B209" s="70"/>
      <c r="C209" s="178" t="s">
        <v>528</v>
      </c>
      <c r="D209" s="172" t="s">
        <v>204</v>
      </c>
      <c r="E209" s="160">
        <v>2088.8</v>
      </c>
      <c r="F209" s="160">
        <v>1559</v>
      </c>
      <c r="G209" s="76">
        <f t="shared" si="3"/>
        <v>74.6361547299885</v>
      </c>
    </row>
    <row r="210" spans="1:7" ht="63.75" customHeight="1">
      <c r="A210" s="30"/>
      <c r="B210" s="70"/>
      <c r="C210" s="177" t="s">
        <v>64</v>
      </c>
      <c r="D210" s="172" t="s">
        <v>205</v>
      </c>
      <c r="E210" s="160">
        <v>90.8</v>
      </c>
      <c r="F210" s="158">
        <v>68</v>
      </c>
      <c r="G210" s="76">
        <f t="shared" si="3"/>
        <v>74.8898678414097</v>
      </c>
    </row>
    <row r="211" spans="1:7" ht="41.25" customHeight="1">
      <c r="A211" s="30"/>
      <c r="B211" s="70"/>
      <c r="C211" s="175" t="s">
        <v>337</v>
      </c>
      <c r="D211" s="172" t="s">
        <v>206</v>
      </c>
      <c r="E211" s="160">
        <v>494.9</v>
      </c>
      <c r="F211" s="160">
        <v>345.5</v>
      </c>
      <c r="G211" s="76">
        <f t="shared" si="3"/>
        <v>69.81208324914124</v>
      </c>
    </row>
    <row r="212" spans="1:7" ht="37.5" customHeight="1">
      <c r="A212" s="30"/>
      <c r="B212" s="70"/>
      <c r="C212" s="175" t="s">
        <v>338</v>
      </c>
      <c r="D212" s="172" t="s">
        <v>207</v>
      </c>
      <c r="E212" s="160">
        <v>1089.2</v>
      </c>
      <c r="F212" s="160">
        <v>665.2</v>
      </c>
      <c r="G212" s="76">
        <f t="shared" si="3"/>
        <v>61.07234667645979</v>
      </c>
    </row>
    <row r="213" spans="1:7" ht="68.25" customHeight="1">
      <c r="A213" s="30"/>
      <c r="B213" s="70"/>
      <c r="C213" s="177" t="s">
        <v>529</v>
      </c>
      <c r="D213" s="172" t="s">
        <v>208</v>
      </c>
      <c r="E213" s="160">
        <v>108332.7</v>
      </c>
      <c r="F213" s="160">
        <v>79948.1</v>
      </c>
      <c r="G213" s="76">
        <f t="shared" si="3"/>
        <v>73.79867759226902</v>
      </c>
    </row>
    <row r="214" spans="1:7" ht="79.5" customHeight="1">
      <c r="A214" s="30"/>
      <c r="B214" s="70"/>
      <c r="C214" s="177" t="s">
        <v>0</v>
      </c>
      <c r="D214" s="172" t="s">
        <v>209</v>
      </c>
      <c r="E214" s="160">
        <v>606.3</v>
      </c>
      <c r="F214" s="160">
        <v>469</v>
      </c>
      <c r="G214" s="76">
        <f t="shared" si="3"/>
        <v>77.3544449942273</v>
      </c>
    </row>
    <row r="215" spans="1:7" ht="68.25" customHeight="1">
      <c r="A215" s="30"/>
      <c r="B215" s="70"/>
      <c r="C215" s="177" t="s">
        <v>1</v>
      </c>
      <c r="D215" s="172" t="s">
        <v>210</v>
      </c>
      <c r="E215" s="160">
        <v>84.6</v>
      </c>
      <c r="F215" s="160">
        <v>59.3</v>
      </c>
      <c r="G215" s="76">
        <f t="shared" si="3"/>
        <v>70.09456264775415</v>
      </c>
    </row>
    <row r="216" spans="1:8" ht="51" customHeight="1">
      <c r="A216" s="30"/>
      <c r="B216" s="70"/>
      <c r="C216" s="177" t="s">
        <v>2</v>
      </c>
      <c r="D216" s="172" t="s">
        <v>211</v>
      </c>
      <c r="E216" s="160">
        <v>46187.1</v>
      </c>
      <c r="F216" s="160">
        <v>35921.5</v>
      </c>
      <c r="G216" s="76">
        <f t="shared" si="3"/>
        <v>77.77388058570467</v>
      </c>
      <c r="H216" s="30" t="s">
        <v>63</v>
      </c>
    </row>
    <row r="217" spans="1:7" ht="54.75" customHeight="1">
      <c r="A217" s="30"/>
      <c r="B217" s="70"/>
      <c r="C217" s="177" t="s">
        <v>486</v>
      </c>
      <c r="D217" s="172" t="s">
        <v>212</v>
      </c>
      <c r="E217" s="158">
        <v>906.7</v>
      </c>
      <c r="F217" s="158">
        <v>510.4</v>
      </c>
      <c r="G217" s="76">
        <f t="shared" si="3"/>
        <v>56.2920480864674</v>
      </c>
    </row>
    <row r="218" spans="1:7" ht="52.5" customHeight="1">
      <c r="A218" s="30"/>
      <c r="B218" s="70"/>
      <c r="C218" s="175" t="s">
        <v>487</v>
      </c>
      <c r="D218" s="172" t="s">
        <v>213</v>
      </c>
      <c r="E218" s="158">
        <v>971.5</v>
      </c>
      <c r="F218" s="158">
        <v>825.9</v>
      </c>
      <c r="G218" s="76">
        <f t="shared" si="3"/>
        <v>85.01286670097787</v>
      </c>
    </row>
    <row r="219" spans="1:7" ht="38.25" customHeight="1">
      <c r="A219" s="30"/>
      <c r="B219" s="70"/>
      <c r="C219" s="175" t="s">
        <v>146</v>
      </c>
      <c r="D219" s="172" t="s">
        <v>214</v>
      </c>
      <c r="E219" s="158">
        <v>73.9</v>
      </c>
      <c r="F219" s="158">
        <v>73.9</v>
      </c>
      <c r="G219" s="76">
        <f t="shared" si="3"/>
        <v>100</v>
      </c>
    </row>
    <row r="220" spans="1:7" ht="38.25" customHeight="1">
      <c r="A220" s="30"/>
      <c r="B220" s="70"/>
      <c r="C220" s="175" t="s">
        <v>470</v>
      </c>
      <c r="D220" s="172" t="s">
        <v>215</v>
      </c>
      <c r="E220" s="158">
        <v>927.2</v>
      </c>
      <c r="F220" s="158">
        <v>435.9</v>
      </c>
      <c r="G220" s="76">
        <f t="shared" si="3"/>
        <v>47.01251078515962</v>
      </c>
    </row>
    <row r="221" spans="1:7" ht="41.25" customHeight="1">
      <c r="A221" s="30"/>
      <c r="B221" s="70"/>
      <c r="C221" s="175" t="s">
        <v>147</v>
      </c>
      <c r="D221" s="172" t="s">
        <v>216</v>
      </c>
      <c r="E221" s="158">
        <v>8765.7</v>
      </c>
      <c r="F221" s="158">
        <v>6064.7</v>
      </c>
      <c r="G221" s="76">
        <f t="shared" si="3"/>
        <v>69.18671640599152</v>
      </c>
    </row>
    <row r="222" spans="1:7" ht="66" customHeight="1">
      <c r="A222" s="30"/>
      <c r="B222" s="70"/>
      <c r="C222" s="177" t="s">
        <v>3</v>
      </c>
      <c r="D222" s="172" t="s">
        <v>217</v>
      </c>
      <c r="E222" s="158">
        <v>2053.1</v>
      </c>
      <c r="F222" s="158">
        <v>0</v>
      </c>
      <c r="G222" s="76">
        <f t="shared" si="3"/>
        <v>0</v>
      </c>
    </row>
    <row r="223" spans="1:7" ht="39.75" customHeight="1">
      <c r="A223" s="30"/>
      <c r="B223" s="70"/>
      <c r="C223" s="177" t="s">
        <v>442</v>
      </c>
      <c r="D223" s="172" t="s">
        <v>218</v>
      </c>
      <c r="E223" s="158">
        <v>4265.3</v>
      </c>
      <c r="F223" s="158">
        <v>4265.3</v>
      </c>
      <c r="G223" s="76">
        <f t="shared" si="3"/>
        <v>100</v>
      </c>
    </row>
    <row r="224" spans="1:7" ht="39.75" customHeight="1">
      <c r="A224" s="30"/>
      <c r="B224" s="70"/>
      <c r="C224" s="177" t="s">
        <v>4</v>
      </c>
      <c r="D224" s="172" t="s">
        <v>219</v>
      </c>
      <c r="E224" s="158">
        <v>500.1</v>
      </c>
      <c r="F224" s="158">
        <v>500.1</v>
      </c>
      <c r="G224" s="76">
        <f t="shared" si="3"/>
        <v>100</v>
      </c>
    </row>
    <row r="225" spans="1:7" ht="53.25" customHeight="1">
      <c r="A225" s="30"/>
      <c r="B225" s="70"/>
      <c r="C225" s="177" t="s">
        <v>530</v>
      </c>
      <c r="D225" s="172" t="s">
        <v>220</v>
      </c>
      <c r="E225" s="158">
        <v>580.3</v>
      </c>
      <c r="F225" s="158">
        <v>271.4</v>
      </c>
      <c r="G225" s="76">
        <f t="shared" si="3"/>
        <v>46.768912631397555</v>
      </c>
    </row>
    <row r="226" spans="1:7" ht="51.75" customHeight="1">
      <c r="A226" s="30"/>
      <c r="B226" s="70"/>
      <c r="C226" s="151" t="s">
        <v>443</v>
      </c>
      <c r="D226" s="172" t="s">
        <v>221</v>
      </c>
      <c r="E226" s="158">
        <v>302142.2</v>
      </c>
      <c r="F226" s="158">
        <v>231382</v>
      </c>
      <c r="G226" s="76">
        <f t="shared" si="3"/>
        <v>76.58049752732322</v>
      </c>
    </row>
    <row r="227" spans="1:7" ht="53.25" customHeight="1">
      <c r="A227" s="30"/>
      <c r="B227" s="70"/>
      <c r="C227" s="151" t="s">
        <v>444</v>
      </c>
      <c r="D227" s="172" t="s">
        <v>222</v>
      </c>
      <c r="E227" s="158">
        <v>48.3</v>
      </c>
      <c r="F227" s="158">
        <v>36.2</v>
      </c>
      <c r="G227" s="76">
        <f aca="true" t="shared" si="4" ref="G227:G246">F227/E227*100</f>
        <v>74.94824016563149</v>
      </c>
    </row>
    <row r="228" spans="1:7" ht="18" customHeight="1">
      <c r="A228" s="30"/>
      <c r="B228" s="70"/>
      <c r="C228" s="257" t="s">
        <v>77</v>
      </c>
      <c r="D228" s="172" t="s">
        <v>223</v>
      </c>
      <c r="E228" s="158">
        <v>721.7</v>
      </c>
      <c r="F228" s="158">
        <v>721.7</v>
      </c>
      <c r="G228" s="76">
        <f t="shared" si="4"/>
        <v>100</v>
      </c>
    </row>
    <row r="229" spans="1:7" ht="18.75" customHeight="1">
      <c r="A229" s="30"/>
      <c r="B229" s="70"/>
      <c r="C229" s="258"/>
      <c r="D229" s="172" t="s">
        <v>224</v>
      </c>
      <c r="E229" s="160">
        <v>2040.3</v>
      </c>
      <c r="F229" s="160">
        <v>1772.6</v>
      </c>
      <c r="G229" s="76">
        <f t="shared" si="4"/>
        <v>86.87938048326225</v>
      </c>
    </row>
    <row r="230" spans="1:7" ht="14.25" customHeight="1">
      <c r="A230" s="30"/>
      <c r="B230" s="70"/>
      <c r="C230" s="259"/>
      <c r="D230" s="172" t="s">
        <v>225</v>
      </c>
      <c r="E230" s="160">
        <v>8300</v>
      </c>
      <c r="F230" s="160">
        <v>8300</v>
      </c>
      <c r="G230" s="76">
        <f t="shared" si="4"/>
        <v>100</v>
      </c>
    </row>
    <row r="231" spans="1:7" ht="28.5" customHeight="1">
      <c r="A231" s="30"/>
      <c r="B231" s="70"/>
      <c r="C231" s="257" t="s">
        <v>455</v>
      </c>
      <c r="D231" s="172" t="s">
        <v>226</v>
      </c>
      <c r="E231" s="160">
        <v>2799.4</v>
      </c>
      <c r="F231" s="160">
        <v>2041.9</v>
      </c>
      <c r="G231" s="76">
        <f t="shared" si="4"/>
        <v>72.94063013502894</v>
      </c>
    </row>
    <row r="232" spans="1:7" ht="20.25" customHeight="1">
      <c r="A232" s="30"/>
      <c r="B232" s="70"/>
      <c r="C232" s="260"/>
      <c r="D232" s="172" t="s">
        <v>227</v>
      </c>
      <c r="E232" s="160">
        <v>32192.6</v>
      </c>
      <c r="F232" s="160">
        <v>23482.4</v>
      </c>
      <c r="G232" s="76">
        <f t="shared" si="4"/>
        <v>72.9434714810236</v>
      </c>
    </row>
    <row r="233" spans="1:7" ht="42.75" customHeight="1">
      <c r="A233" s="30"/>
      <c r="B233" s="70"/>
      <c r="C233" s="151" t="s">
        <v>41</v>
      </c>
      <c r="D233" s="172" t="s">
        <v>228</v>
      </c>
      <c r="E233" s="160">
        <v>5.1</v>
      </c>
      <c r="F233" s="160">
        <v>5.1</v>
      </c>
      <c r="G233" s="76">
        <f t="shared" si="4"/>
        <v>100</v>
      </c>
    </row>
    <row r="234" spans="1:7" ht="28.5" customHeight="1">
      <c r="A234" s="30"/>
      <c r="B234" s="70"/>
      <c r="C234" s="151" t="s">
        <v>76</v>
      </c>
      <c r="D234" s="172" t="s">
        <v>229</v>
      </c>
      <c r="E234" s="160">
        <v>555.9</v>
      </c>
      <c r="F234" s="160">
        <v>424.6</v>
      </c>
      <c r="G234" s="76">
        <f t="shared" si="4"/>
        <v>76.38064400071957</v>
      </c>
    </row>
    <row r="235" spans="1:7" ht="69.75" customHeight="1">
      <c r="A235" s="30"/>
      <c r="B235" s="72"/>
      <c r="C235" s="189" t="s">
        <v>42</v>
      </c>
      <c r="D235" s="172" t="s">
        <v>230</v>
      </c>
      <c r="E235" s="160">
        <v>45522.1</v>
      </c>
      <c r="F235" s="160">
        <v>25643.9</v>
      </c>
      <c r="G235" s="76">
        <f t="shared" si="4"/>
        <v>56.332858106282444</v>
      </c>
    </row>
    <row r="236" spans="1:7" ht="43.5" customHeight="1">
      <c r="A236" s="30"/>
      <c r="B236" s="72"/>
      <c r="C236" s="179" t="s">
        <v>522</v>
      </c>
      <c r="D236" s="172" t="s">
        <v>231</v>
      </c>
      <c r="E236" s="160">
        <v>69.1</v>
      </c>
      <c r="F236" s="160">
        <v>69.1</v>
      </c>
      <c r="G236" s="76">
        <f t="shared" si="4"/>
        <v>100</v>
      </c>
    </row>
    <row r="237" spans="1:7" ht="43.5" customHeight="1">
      <c r="A237" s="30"/>
      <c r="B237" s="72"/>
      <c r="C237" s="179" t="s">
        <v>43</v>
      </c>
      <c r="D237" s="172" t="s">
        <v>232</v>
      </c>
      <c r="E237" s="160">
        <v>794.2</v>
      </c>
      <c r="F237" s="160">
        <v>794.2</v>
      </c>
      <c r="G237" s="76">
        <f t="shared" si="4"/>
        <v>100</v>
      </c>
    </row>
    <row r="238" spans="1:7" ht="41.25" customHeight="1">
      <c r="A238" s="30"/>
      <c r="B238" s="72"/>
      <c r="C238" s="179" t="s">
        <v>388</v>
      </c>
      <c r="D238" s="172" t="s">
        <v>387</v>
      </c>
      <c r="E238" s="160">
        <v>28616.9</v>
      </c>
      <c r="F238" s="160">
        <v>24175.8</v>
      </c>
      <c r="G238" s="76">
        <f t="shared" si="4"/>
        <v>84.4808487292474</v>
      </c>
    </row>
    <row r="239" spans="1:7" ht="17.25" customHeight="1">
      <c r="A239" s="30"/>
      <c r="B239" s="72" t="s">
        <v>247</v>
      </c>
      <c r="C239" s="15" t="s">
        <v>148</v>
      </c>
      <c r="D239" s="60" t="s">
        <v>233</v>
      </c>
      <c r="E239" s="163">
        <f>SUM(E240:E244)</f>
        <v>67659.6</v>
      </c>
      <c r="F239" s="163">
        <f>SUM(F240:F244)</f>
        <v>9000</v>
      </c>
      <c r="G239" s="107">
        <v>0</v>
      </c>
    </row>
    <row r="240" spans="1:7" ht="31.5" customHeight="1">
      <c r="A240" s="30"/>
      <c r="B240" s="72"/>
      <c r="C240" s="271" t="s">
        <v>110</v>
      </c>
      <c r="D240" s="67" t="s">
        <v>111</v>
      </c>
      <c r="E240" s="159">
        <v>2832.8</v>
      </c>
      <c r="F240" s="159"/>
      <c r="G240" s="76"/>
    </row>
    <row r="241" spans="1:7" ht="30.75" customHeight="1">
      <c r="A241" s="30"/>
      <c r="B241" s="72"/>
      <c r="C241" s="272"/>
      <c r="D241" s="67" t="s">
        <v>112</v>
      </c>
      <c r="E241" s="159">
        <v>32576.8</v>
      </c>
      <c r="F241" s="159"/>
      <c r="G241" s="76"/>
    </row>
    <row r="242" spans="1:7" ht="44.25" customHeight="1">
      <c r="A242" s="30"/>
      <c r="B242" s="72"/>
      <c r="C242" s="66" t="s">
        <v>113</v>
      </c>
      <c r="D242" s="67" t="s">
        <v>114</v>
      </c>
      <c r="E242" s="159">
        <v>1000</v>
      </c>
      <c r="F242" s="159"/>
      <c r="G242" s="76">
        <v>0</v>
      </c>
    </row>
    <row r="243" spans="1:7" ht="27" customHeight="1">
      <c r="A243" s="30"/>
      <c r="B243" s="70"/>
      <c r="C243" s="26" t="s">
        <v>80</v>
      </c>
      <c r="D243" s="68" t="s">
        <v>81</v>
      </c>
      <c r="E243" s="161">
        <v>30000</v>
      </c>
      <c r="F243" s="161">
        <v>9000</v>
      </c>
      <c r="G243" s="76">
        <v>0</v>
      </c>
    </row>
    <row r="244" spans="1:7" ht="39" customHeight="1">
      <c r="A244" s="30"/>
      <c r="B244" s="72"/>
      <c r="C244" s="28" t="s">
        <v>115</v>
      </c>
      <c r="D244" s="68" t="s">
        <v>116</v>
      </c>
      <c r="E244" s="162">
        <v>1250</v>
      </c>
      <c r="F244" s="162">
        <v>0</v>
      </c>
      <c r="G244" s="76">
        <f t="shared" si="4"/>
        <v>0</v>
      </c>
    </row>
    <row r="245" spans="1:7" ht="24" customHeight="1">
      <c r="A245" s="30"/>
      <c r="B245" s="72" t="s">
        <v>46</v>
      </c>
      <c r="C245" s="73" t="s">
        <v>6</v>
      </c>
      <c r="D245" s="139" t="s">
        <v>7</v>
      </c>
      <c r="E245" s="155">
        <f>E246</f>
        <v>226551.5</v>
      </c>
      <c r="F245" s="155"/>
      <c r="G245" s="108">
        <f t="shared" si="4"/>
        <v>0</v>
      </c>
    </row>
    <row r="246" spans="1:7" ht="18" customHeight="1">
      <c r="A246" s="30"/>
      <c r="B246" s="70"/>
      <c r="C246" s="74" t="s">
        <v>8</v>
      </c>
      <c r="D246" s="69" t="s">
        <v>9</v>
      </c>
      <c r="E246" s="113">
        <v>226551.5</v>
      </c>
      <c r="F246" s="113">
        <v>0</v>
      </c>
      <c r="G246" s="76">
        <f t="shared" si="4"/>
        <v>0</v>
      </c>
    </row>
    <row r="247" spans="1:7" ht="56.25" customHeight="1">
      <c r="A247" s="197"/>
      <c r="B247" s="193" t="s">
        <v>47</v>
      </c>
      <c r="C247" s="194" t="s">
        <v>285</v>
      </c>
      <c r="D247" s="195" t="s">
        <v>10</v>
      </c>
      <c r="E247" s="160">
        <v>0</v>
      </c>
      <c r="F247" s="160">
        <v>0</v>
      </c>
      <c r="G247" s="76">
        <v>0</v>
      </c>
    </row>
    <row r="248" spans="1:7" ht="47.25" customHeight="1">
      <c r="A248" s="197"/>
      <c r="B248" s="193" t="s">
        <v>12</v>
      </c>
      <c r="C248" s="194" t="s">
        <v>11</v>
      </c>
      <c r="D248" s="196" t="s">
        <v>389</v>
      </c>
      <c r="E248" s="160">
        <v>-1226.6</v>
      </c>
      <c r="F248" s="160">
        <v>-1226.6</v>
      </c>
      <c r="G248" s="76">
        <f>F248/E248*100</f>
        <v>100</v>
      </c>
    </row>
    <row r="249" spans="1:7" ht="15.75" customHeight="1" hidden="1">
      <c r="A249" s="30"/>
      <c r="B249" s="83"/>
      <c r="C249" s="128"/>
      <c r="D249" s="129"/>
      <c r="E249" s="130"/>
      <c r="F249" s="130"/>
      <c r="G249" s="130"/>
    </row>
    <row r="250" spans="1:7" ht="24.75" customHeight="1" hidden="1">
      <c r="A250" s="1"/>
      <c r="B250" s="83"/>
      <c r="C250" s="131"/>
      <c r="D250" s="132"/>
      <c r="E250" s="133"/>
      <c r="F250" s="134"/>
      <c r="G250" s="135"/>
    </row>
    <row r="251" spans="1:7" ht="25.5" customHeight="1" hidden="1">
      <c r="A251" s="1"/>
      <c r="B251" s="83"/>
      <c r="C251" s="131"/>
      <c r="D251" s="132"/>
      <c r="E251" s="133"/>
      <c r="F251" s="134"/>
      <c r="G251" s="135"/>
    </row>
    <row r="252" spans="1:7" ht="27" customHeight="1">
      <c r="A252" s="1"/>
      <c r="B252" s="83"/>
      <c r="C252" s="204"/>
      <c r="E252" s="205"/>
      <c r="F252" s="192"/>
      <c r="G252" s="135"/>
    </row>
    <row r="253" spans="1:8" ht="160.5" customHeight="1">
      <c r="A253" s="1"/>
      <c r="B253" s="83"/>
      <c r="C253" s="136"/>
      <c r="D253" s="137"/>
      <c r="E253" s="138"/>
      <c r="F253" s="138"/>
      <c r="G253" s="135"/>
      <c r="H253" s="27"/>
    </row>
    <row r="254" spans="2:7" ht="46.5" customHeight="1">
      <c r="B254" s="80"/>
      <c r="C254" s="25"/>
      <c r="D254" s="77" t="s">
        <v>281</v>
      </c>
      <c r="G254" s="80"/>
    </row>
    <row r="255" spans="2:7" ht="46.5" customHeight="1">
      <c r="B255" s="80"/>
      <c r="C255" s="19"/>
      <c r="D255" s="20"/>
      <c r="F255" s="109"/>
      <c r="G255" s="141"/>
    </row>
    <row r="256" spans="2:7" ht="38.25" customHeight="1" hidden="1">
      <c r="B256" s="80"/>
      <c r="C256" s="19"/>
      <c r="D256" s="20"/>
      <c r="F256" s="109"/>
      <c r="G256" s="141"/>
    </row>
    <row r="257" spans="2:7" ht="117" customHeight="1" hidden="1">
      <c r="B257" s="80"/>
      <c r="C257" s="19"/>
      <c r="D257" s="20"/>
      <c r="F257" s="109"/>
      <c r="G257" s="141"/>
    </row>
    <row r="258" spans="2:7" ht="138" customHeight="1">
      <c r="B258" s="80"/>
      <c r="C258" s="19"/>
      <c r="D258" s="20"/>
      <c r="F258" s="109"/>
      <c r="G258" s="141"/>
    </row>
    <row r="259" spans="2:9" ht="23.25" customHeight="1">
      <c r="B259" s="80"/>
      <c r="C259" s="19"/>
      <c r="D259" s="20"/>
      <c r="F259" s="109"/>
      <c r="G259" s="141"/>
      <c r="H259" s="140"/>
      <c r="I259" s="140"/>
    </row>
    <row r="260" spans="2:9" ht="7.5" customHeight="1">
      <c r="B260" s="80"/>
      <c r="C260" s="19"/>
      <c r="D260" s="20"/>
      <c r="F260" s="109"/>
      <c r="G260" s="141"/>
      <c r="H260" s="140"/>
      <c r="I260" s="140"/>
    </row>
    <row r="261" spans="2:9" ht="9" customHeight="1">
      <c r="B261" s="80"/>
      <c r="C261" s="19"/>
      <c r="D261" s="20"/>
      <c r="F261" s="109"/>
      <c r="G261" s="141"/>
      <c r="H261" s="140"/>
      <c r="I261" s="140"/>
    </row>
    <row r="262" spans="3:9" ht="18.75" customHeight="1">
      <c r="C262" s="4"/>
      <c r="D262" s="5"/>
      <c r="E262"/>
      <c r="F262" s="265" t="s">
        <v>439</v>
      </c>
      <c r="G262" s="266"/>
      <c r="H262" s="140"/>
      <c r="I262" s="140"/>
    </row>
    <row r="263" spans="3:9" ht="47.25" customHeight="1">
      <c r="C263" s="4"/>
      <c r="D263" s="5"/>
      <c r="E263" s="253" t="s">
        <v>378</v>
      </c>
      <c r="F263" s="249"/>
      <c r="G263" s="249"/>
      <c r="H263" s="140"/>
      <c r="I263" s="140"/>
    </row>
    <row r="264" spans="3:9" ht="18.75" customHeight="1">
      <c r="C264" s="4"/>
      <c r="D264" s="5"/>
      <c r="F264" s="240"/>
      <c r="G264" s="240"/>
      <c r="H264" s="140"/>
      <c r="I264" s="140"/>
    </row>
    <row r="265" spans="3:9" ht="66.75" customHeight="1">
      <c r="C265" s="238" t="s">
        <v>382</v>
      </c>
      <c r="D265" s="241"/>
      <c r="E265" s="241"/>
      <c r="F265" s="241"/>
      <c r="G265" s="239"/>
      <c r="H265" s="140"/>
      <c r="I265" s="140"/>
    </row>
    <row r="266" spans="3:9" ht="52.5" customHeight="1">
      <c r="C266" s="17" t="s">
        <v>143</v>
      </c>
      <c r="D266" s="23" t="s">
        <v>288</v>
      </c>
      <c r="E266" s="200" t="s">
        <v>383</v>
      </c>
      <c r="F266" s="23" t="s">
        <v>101</v>
      </c>
      <c r="G266" s="202" t="s">
        <v>50</v>
      </c>
      <c r="H266" s="140"/>
      <c r="I266" s="140"/>
    </row>
    <row r="267" spans="3:9" ht="1.5" customHeight="1">
      <c r="C267" s="7" t="s">
        <v>167</v>
      </c>
      <c r="D267" s="8" t="s">
        <v>168</v>
      </c>
      <c r="E267" s="110"/>
      <c r="F267" s="111">
        <v>-7124.433</v>
      </c>
      <c r="G267" s="82"/>
      <c r="H267" s="140"/>
      <c r="I267" s="140"/>
    </row>
    <row r="268" spans="3:9" ht="18.75" customHeight="1">
      <c r="C268" s="148" t="s">
        <v>169</v>
      </c>
      <c r="D268" s="149"/>
      <c r="E268" s="146">
        <f>E269</f>
        <v>72651.70000000019</v>
      </c>
      <c r="F268" s="225">
        <f>F269</f>
        <v>20617.599999999955</v>
      </c>
      <c r="G268" s="198">
        <f>F268/E268*100</f>
        <v>28.378689005212404</v>
      </c>
      <c r="H268" s="140"/>
      <c r="I268" s="140"/>
    </row>
    <row r="269" spans="3:9" ht="29.25" customHeight="1">
      <c r="C269" s="24" t="s">
        <v>489</v>
      </c>
      <c r="D269" s="51" t="s">
        <v>268</v>
      </c>
      <c r="E269" s="112">
        <f>E270+E275+E288+E280</f>
        <v>72651.70000000019</v>
      </c>
      <c r="F269" s="226">
        <f>F270+F275+F288+F280</f>
        <v>20617.599999999955</v>
      </c>
      <c r="G269" s="203">
        <f aca="true" t="shared" si="5" ref="G269:G293">F269/E269*100</f>
        <v>28.378689005212404</v>
      </c>
      <c r="H269" s="140"/>
      <c r="I269" s="140"/>
    </row>
    <row r="270" spans="3:9" ht="27.75" customHeight="1">
      <c r="C270" s="148" t="s">
        <v>172</v>
      </c>
      <c r="D270" s="221" t="s">
        <v>269</v>
      </c>
      <c r="E270" s="146">
        <f>E271+E273</f>
        <v>24743.5</v>
      </c>
      <c r="F270" s="222">
        <f>F271+F273</f>
        <v>0</v>
      </c>
      <c r="G270" s="199">
        <f t="shared" si="5"/>
        <v>0</v>
      </c>
      <c r="H270" s="140"/>
      <c r="I270" s="140"/>
    </row>
    <row r="271" spans="3:9" ht="30.75" customHeight="1">
      <c r="C271" s="9" t="s">
        <v>173</v>
      </c>
      <c r="D271" s="51" t="s">
        <v>257</v>
      </c>
      <c r="E271" s="112">
        <f>E272</f>
        <v>173743.5</v>
      </c>
      <c r="F271" s="226">
        <f>F272</f>
        <v>70000</v>
      </c>
      <c r="G271" s="203">
        <f t="shared" si="5"/>
        <v>40.289277008924074</v>
      </c>
      <c r="H271" s="140"/>
      <c r="I271" s="140"/>
    </row>
    <row r="272" spans="3:9" ht="27.75" customHeight="1">
      <c r="C272" s="9" t="s">
        <v>234</v>
      </c>
      <c r="D272" s="51" t="s">
        <v>270</v>
      </c>
      <c r="E272" s="112">
        <v>173743.5</v>
      </c>
      <c r="F272" s="226">
        <v>70000</v>
      </c>
      <c r="G272" s="203">
        <f t="shared" si="5"/>
        <v>40.289277008924074</v>
      </c>
      <c r="H272" s="140"/>
      <c r="I272" s="140"/>
    </row>
    <row r="273" spans="3:9" ht="28.5" customHeight="1">
      <c r="C273" s="9" t="s">
        <v>235</v>
      </c>
      <c r="D273" s="51" t="s">
        <v>259</v>
      </c>
      <c r="E273" s="112">
        <f>E274</f>
        <v>-149000</v>
      </c>
      <c r="F273" s="226">
        <f>F274</f>
        <v>-70000</v>
      </c>
      <c r="G273" s="203">
        <f t="shared" si="5"/>
        <v>46.97986577181208</v>
      </c>
      <c r="H273" s="140"/>
      <c r="I273" s="140"/>
    </row>
    <row r="274" spans="3:9" ht="28.5" customHeight="1">
      <c r="C274" s="9" t="s">
        <v>236</v>
      </c>
      <c r="D274" s="51" t="s">
        <v>271</v>
      </c>
      <c r="E274" s="112">
        <v>-149000</v>
      </c>
      <c r="F274" s="226">
        <v>-70000</v>
      </c>
      <c r="G274" s="203">
        <f t="shared" si="5"/>
        <v>46.97986577181208</v>
      </c>
      <c r="H274" s="140"/>
      <c r="I274" s="140"/>
    </row>
    <row r="275" spans="3:9" ht="28.5" customHeight="1">
      <c r="C275" s="148" t="s">
        <v>237</v>
      </c>
      <c r="D275" s="221" t="s">
        <v>261</v>
      </c>
      <c r="E275" s="146">
        <f>E276+E278</f>
        <v>-53743.5</v>
      </c>
      <c r="F275" s="146">
        <f>F276+F278</f>
        <v>-50115.1</v>
      </c>
      <c r="G275" s="199">
        <f t="shared" si="5"/>
        <v>93.24867193241974</v>
      </c>
      <c r="H275" s="140"/>
      <c r="I275" s="140"/>
    </row>
    <row r="276" spans="3:9" ht="37.5" customHeight="1">
      <c r="C276" s="9" t="s">
        <v>317</v>
      </c>
      <c r="D276" s="51" t="s">
        <v>262</v>
      </c>
      <c r="E276" s="112">
        <f>E277</f>
        <v>0</v>
      </c>
      <c r="F276" s="112">
        <f>F277</f>
        <v>0</v>
      </c>
      <c r="G276" s="203">
        <v>0</v>
      </c>
      <c r="H276" s="140"/>
      <c r="I276" s="140"/>
    </row>
    <row r="277" spans="3:9" ht="38.25" customHeight="1">
      <c r="C277" s="9" t="s">
        <v>318</v>
      </c>
      <c r="D277" s="51" t="s">
        <v>272</v>
      </c>
      <c r="E277" s="112">
        <v>0</v>
      </c>
      <c r="F277" s="112">
        <v>0</v>
      </c>
      <c r="G277" s="203">
        <v>0</v>
      </c>
      <c r="H277" s="140"/>
      <c r="I277" s="140"/>
    </row>
    <row r="278" spans="3:9" ht="28.5" customHeight="1">
      <c r="C278" s="9" t="s">
        <v>319</v>
      </c>
      <c r="D278" s="51" t="s">
        <v>273</v>
      </c>
      <c r="E278" s="112">
        <f>E279</f>
        <v>-53743.5</v>
      </c>
      <c r="F278" s="112">
        <f>F279</f>
        <v>-50115.1</v>
      </c>
      <c r="G278" s="203">
        <f t="shared" si="5"/>
        <v>93.24867193241974</v>
      </c>
      <c r="H278" s="140"/>
      <c r="I278" s="140"/>
    </row>
    <row r="279" spans="3:9" ht="40.5" customHeight="1">
      <c r="C279" s="9" t="s">
        <v>320</v>
      </c>
      <c r="D279" s="51" t="s">
        <v>265</v>
      </c>
      <c r="E279" s="112">
        <v>-53743.5</v>
      </c>
      <c r="F279" s="112">
        <v>-50115.1</v>
      </c>
      <c r="G279" s="203">
        <f t="shared" si="5"/>
        <v>93.24867193241974</v>
      </c>
      <c r="H279" s="140"/>
      <c r="I279" s="140"/>
    </row>
    <row r="280" spans="3:9" ht="40.5" customHeight="1">
      <c r="C280" s="219" t="s">
        <v>451</v>
      </c>
      <c r="D280" s="216" t="s">
        <v>274</v>
      </c>
      <c r="E280" s="146">
        <f>E281+E284</f>
        <v>0</v>
      </c>
      <c r="F280" s="227">
        <f>F281+F284</f>
        <v>79754</v>
      </c>
      <c r="G280" s="146">
        <f>G281+G284</f>
        <v>0</v>
      </c>
      <c r="H280" s="140"/>
      <c r="I280" s="140"/>
    </row>
    <row r="281" spans="3:9" ht="40.5" customHeight="1">
      <c r="C281" s="218" t="s">
        <v>93</v>
      </c>
      <c r="D281" s="23" t="s">
        <v>94</v>
      </c>
      <c r="E281" s="146">
        <f aca="true" t="shared" si="6" ref="E281:G282">E282</f>
        <v>0</v>
      </c>
      <c r="F281" s="227">
        <f t="shared" si="6"/>
        <v>84254</v>
      </c>
      <c r="G281" s="146">
        <f t="shared" si="6"/>
        <v>0</v>
      </c>
      <c r="H281" s="140"/>
      <c r="I281" s="140"/>
    </row>
    <row r="282" spans="3:9" ht="40.5" customHeight="1">
      <c r="C282" s="29" t="s">
        <v>95</v>
      </c>
      <c r="D282" s="207" t="s">
        <v>96</v>
      </c>
      <c r="E282" s="112">
        <f t="shared" si="6"/>
        <v>0</v>
      </c>
      <c r="F282" s="226">
        <f t="shared" si="6"/>
        <v>84254</v>
      </c>
      <c r="G282" s="112">
        <f t="shared" si="6"/>
        <v>0</v>
      </c>
      <c r="H282" s="140"/>
      <c r="I282" s="140"/>
    </row>
    <row r="283" spans="3:9" ht="40.5" customHeight="1">
      <c r="C283" s="220" t="s">
        <v>91</v>
      </c>
      <c r="D283" s="56" t="s">
        <v>92</v>
      </c>
      <c r="E283" s="112"/>
      <c r="F283" s="226">
        <v>84254</v>
      </c>
      <c r="G283" s="203">
        <v>0</v>
      </c>
      <c r="H283" s="140"/>
      <c r="I283" s="140"/>
    </row>
    <row r="284" spans="3:9" ht="40.5" customHeight="1">
      <c r="C284" s="219" t="s">
        <v>452</v>
      </c>
      <c r="D284" s="216" t="s">
        <v>275</v>
      </c>
      <c r="E284" s="146">
        <f aca="true" t="shared" si="7" ref="E284:F286">E285</f>
        <v>0</v>
      </c>
      <c r="F284" s="227">
        <f t="shared" si="7"/>
        <v>-4500</v>
      </c>
      <c r="G284" s="199">
        <v>0</v>
      </c>
      <c r="H284" s="140"/>
      <c r="I284" s="140"/>
    </row>
    <row r="285" spans="3:9" ht="55.5" customHeight="1">
      <c r="C285" s="31" t="s">
        <v>450</v>
      </c>
      <c r="D285" s="56" t="s">
        <v>276</v>
      </c>
      <c r="E285" s="112">
        <f t="shared" si="7"/>
        <v>0</v>
      </c>
      <c r="F285" s="226">
        <f t="shared" si="7"/>
        <v>-4500</v>
      </c>
      <c r="G285" s="203">
        <v>0</v>
      </c>
      <c r="H285" s="140"/>
      <c r="I285" s="140"/>
    </row>
    <row r="286" spans="3:9" ht="57.75" customHeight="1">
      <c r="C286" s="31" t="s">
        <v>449</v>
      </c>
      <c r="D286" s="56" t="s">
        <v>277</v>
      </c>
      <c r="E286" s="112">
        <f t="shared" si="7"/>
        <v>0</v>
      </c>
      <c r="F286" s="226">
        <f t="shared" si="7"/>
        <v>-4500</v>
      </c>
      <c r="G286" s="203">
        <v>0</v>
      </c>
      <c r="H286" s="140"/>
      <c r="I286" s="140"/>
    </row>
    <row r="287" spans="3:9" ht="40.5" customHeight="1">
      <c r="C287" s="31" t="s">
        <v>453</v>
      </c>
      <c r="D287" s="56" t="s">
        <v>278</v>
      </c>
      <c r="E287" s="112">
        <v>0</v>
      </c>
      <c r="F287" s="226">
        <v>-4500</v>
      </c>
      <c r="G287" s="203">
        <v>0</v>
      </c>
      <c r="H287" s="140"/>
      <c r="I287" s="140"/>
    </row>
    <row r="288" spans="3:9" ht="26.25" customHeight="1">
      <c r="C288" s="215" t="s">
        <v>162</v>
      </c>
      <c r="D288" s="217" t="s">
        <v>418</v>
      </c>
      <c r="E288" s="146">
        <f>E292+E289</f>
        <v>101651.70000000019</v>
      </c>
      <c r="F288" s="146">
        <f>F292+F289</f>
        <v>-9021.300000000047</v>
      </c>
      <c r="G288" s="199">
        <f t="shared" si="5"/>
        <v>-8.87471631069626</v>
      </c>
      <c r="H288" s="140"/>
      <c r="I288" s="140"/>
    </row>
    <row r="289" spans="3:9" ht="29.25" customHeight="1">
      <c r="C289" s="9" t="s">
        <v>289</v>
      </c>
      <c r="D289" s="51" t="s">
        <v>279</v>
      </c>
      <c r="E289" s="112">
        <v>-2283525.3</v>
      </c>
      <c r="F289" s="112">
        <v>-1440019.2</v>
      </c>
      <c r="G289" s="203">
        <f t="shared" si="5"/>
        <v>63.06123256002463</v>
      </c>
      <c r="H289" s="140"/>
      <c r="I289" s="140"/>
    </row>
    <row r="290" spans="3:9" ht="32.25" customHeight="1" hidden="1">
      <c r="C290" s="18" t="s">
        <v>290</v>
      </c>
      <c r="D290" s="54" t="s">
        <v>291</v>
      </c>
      <c r="E290" s="113"/>
      <c r="F290" s="113"/>
      <c r="G290" s="203" t="e">
        <f t="shared" si="5"/>
        <v>#DIV/0!</v>
      </c>
      <c r="H290" s="140"/>
      <c r="I290" s="140"/>
    </row>
    <row r="291" spans="3:9" ht="17.25" customHeight="1" hidden="1">
      <c r="C291" s="18" t="s">
        <v>292</v>
      </c>
      <c r="D291" s="54" t="s">
        <v>293</v>
      </c>
      <c r="E291" s="113"/>
      <c r="F291" s="113"/>
      <c r="G291" s="203" t="e">
        <f t="shared" si="5"/>
        <v>#DIV/0!</v>
      </c>
      <c r="H291" s="140"/>
      <c r="I291" s="140"/>
    </row>
    <row r="292" spans="3:9" ht="27" customHeight="1">
      <c r="C292" s="9" t="s">
        <v>294</v>
      </c>
      <c r="D292" s="55" t="s">
        <v>280</v>
      </c>
      <c r="E292" s="112">
        <v>2385177</v>
      </c>
      <c r="F292" s="112">
        <v>1430997.9</v>
      </c>
      <c r="G292" s="203">
        <f t="shared" si="5"/>
        <v>59.995459456468005</v>
      </c>
      <c r="H292" s="140"/>
      <c r="I292" s="140"/>
    </row>
    <row r="293" spans="3:9" ht="19.5" customHeight="1">
      <c r="C293" s="22" t="s">
        <v>325</v>
      </c>
      <c r="D293" s="58"/>
      <c r="E293" s="146">
        <f>E269</f>
        <v>72651.70000000019</v>
      </c>
      <c r="F293" s="146">
        <f>F269</f>
        <v>20617.599999999955</v>
      </c>
      <c r="G293" s="199">
        <f t="shared" si="5"/>
        <v>28.378689005212404</v>
      </c>
      <c r="H293" s="140"/>
      <c r="I293" s="140"/>
    </row>
    <row r="294" spans="3:9" ht="24" customHeight="1">
      <c r="C294" s="204"/>
      <c r="E294" s="205"/>
      <c r="F294" s="192"/>
      <c r="G294" s="80"/>
      <c r="H294" s="140"/>
      <c r="I294" s="140"/>
    </row>
    <row r="295" spans="7:9" ht="44.25" customHeight="1">
      <c r="G295" s="80"/>
      <c r="H295" s="140"/>
      <c r="I295" s="140"/>
    </row>
    <row r="296" spans="3:9" ht="42" customHeight="1">
      <c r="C296" s="21"/>
      <c r="D296" s="46"/>
      <c r="E296" s="114"/>
      <c r="F296" s="115"/>
      <c r="G296" s="80"/>
      <c r="H296" s="140"/>
      <c r="I296" s="140"/>
    </row>
    <row r="297" spans="3:9" ht="7.5" customHeight="1" hidden="1">
      <c r="C297" s="21"/>
      <c r="D297" s="46"/>
      <c r="E297" s="114"/>
      <c r="F297" s="115"/>
      <c r="G297" s="80"/>
      <c r="H297" s="140"/>
      <c r="I297" s="140"/>
    </row>
    <row r="298" spans="3:9" ht="84.75" customHeight="1" hidden="1">
      <c r="C298" s="21"/>
      <c r="D298" s="46"/>
      <c r="E298" s="114"/>
      <c r="F298" s="115"/>
      <c r="G298" s="80"/>
      <c r="H298" s="140"/>
      <c r="I298" s="140"/>
    </row>
    <row r="299" spans="3:9" ht="30" customHeight="1" hidden="1">
      <c r="C299" s="21"/>
      <c r="D299" s="46"/>
      <c r="E299" s="114"/>
      <c r="F299" s="115"/>
      <c r="G299" s="80"/>
      <c r="H299" s="140"/>
      <c r="I299" s="140"/>
    </row>
    <row r="300" spans="3:9" ht="61.5" customHeight="1" hidden="1">
      <c r="C300" s="21"/>
      <c r="D300" s="46"/>
      <c r="E300" s="114"/>
      <c r="F300" s="115"/>
      <c r="G300" s="80"/>
      <c r="H300" s="140"/>
      <c r="I300" s="140"/>
    </row>
    <row r="301" spans="5:9" ht="43.5" customHeight="1" hidden="1">
      <c r="E301" s="89"/>
      <c r="F301" s="242"/>
      <c r="G301" s="242"/>
      <c r="H301" s="140"/>
      <c r="I301" s="140"/>
    </row>
    <row r="302" spans="5:9" ht="12.75" customHeight="1" hidden="1">
      <c r="E302" s="116"/>
      <c r="F302" s="243"/>
      <c r="G302" s="243"/>
      <c r="H302" s="142"/>
      <c r="I302" s="142"/>
    </row>
    <row r="303" spans="5:9" ht="28.5" customHeight="1" hidden="1">
      <c r="E303" s="243"/>
      <c r="F303" s="240"/>
      <c r="G303" s="240"/>
      <c r="H303" s="79"/>
      <c r="I303" s="140"/>
    </row>
    <row r="304" spans="5:9" ht="15.75" customHeight="1">
      <c r="E304"/>
      <c r="F304" s="265" t="s">
        <v>440</v>
      </c>
      <c r="G304" s="266"/>
      <c r="H304" s="140"/>
      <c r="I304" s="140"/>
    </row>
    <row r="305" spans="5:9" ht="56.25" customHeight="1">
      <c r="E305" s="253" t="s">
        <v>378</v>
      </c>
      <c r="F305" s="249"/>
      <c r="G305" s="249"/>
      <c r="H305" s="140"/>
      <c r="I305" s="140"/>
    </row>
    <row r="306" spans="5:9" ht="12.75">
      <c r="E306" s="89"/>
      <c r="F306" s="83"/>
      <c r="G306" s="83"/>
      <c r="H306" s="140"/>
      <c r="I306" s="140"/>
    </row>
    <row r="307" spans="3:9" ht="40.5" customHeight="1">
      <c r="C307" s="238" t="s">
        <v>385</v>
      </c>
      <c r="D307" s="239"/>
      <c r="E307" s="239"/>
      <c r="F307" s="239"/>
      <c r="G307" s="239"/>
      <c r="H307" s="16"/>
      <c r="I307" s="140"/>
    </row>
    <row r="308" spans="7:9" ht="12.75">
      <c r="G308" s="80"/>
      <c r="H308" s="140"/>
      <c r="I308" s="140"/>
    </row>
    <row r="309" spans="3:9" ht="60" customHeight="1">
      <c r="C309" s="17" t="s">
        <v>83</v>
      </c>
      <c r="D309" s="23" t="s">
        <v>288</v>
      </c>
      <c r="E309" s="200" t="s">
        <v>383</v>
      </c>
      <c r="F309" s="201" t="s">
        <v>102</v>
      </c>
      <c r="G309" s="202" t="s">
        <v>50</v>
      </c>
      <c r="H309" s="140"/>
      <c r="I309" s="140"/>
    </row>
    <row r="310" spans="3:9" ht="0.75" customHeight="1" hidden="1">
      <c r="C310" s="7" t="s">
        <v>167</v>
      </c>
      <c r="D310" s="8" t="s">
        <v>168</v>
      </c>
      <c r="E310" s="110"/>
      <c r="F310" s="117">
        <v>-7124.433</v>
      </c>
      <c r="G310" s="82"/>
      <c r="H310" s="140"/>
      <c r="I310" s="140"/>
    </row>
    <row r="311" spans="3:9" ht="12.75" customHeight="1" hidden="1">
      <c r="C311" s="9" t="s">
        <v>169</v>
      </c>
      <c r="D311" s="10"/>
      <c r="E311" s="118"/>
      <c r="F311" s="117">
        <v>9400</v>
      </c>
      <c r="G311" s="82"/>
      <c r="H311" s="140"/>
      <c r="I311" s="140"/>
    </row>
    <row r="312" spans="3:9" ht="25.5" customHeight="1" hidden="1">
      <c r="C312" s="9" t="s">
        <v>170</v>
      </c>
      <c r="D312" s="10" t="s">
        <v>171</v>
      </c>
      <c r="E312" s="118"/>
      <c r="F312" s="117">
        <v>9400</v>
      </c>
      <c r="G312" s="82"/>
      <c r="H312" s="140"/>
      <c r="I312" s="140"/>
    </row>
    <row r="313" spans="3:9" ht="16.5" customHeight="1">
      <c r="C313" s="148" t="s">
        <v>172</v>
      </c>
      <c r="D313" s="221" t="s">
        <v>252</v>
      </c>
      <c r="E313" s="228">
        <f>E314+E316</f>
        <v>24743.5</v>
      </c>
      <c r="F313" s="228">
        <f>F314+F316</f>
        <v>0</v>
      </c>
      <c r="G313" s="199">
        <f aca="true" t="shared" si="8" ref="G313:G337">F313/E313*100</f>
        <v>0</v>
      </c>
      <c r="H313" s="140"/>
      <c r="I313" s="140"/>
    </row>
    <row r="314" spans="3:9" ht="26.25">
      <c r="C314" s="9" t="s">
        <v>173</v>
      </c>
      <c r="D314" s="51" t="s">
        <v>257</v>
      </c>
      <c r="E314" s="119">
        <f>E315</f>
        <v>173743.5</v>
      </c>
      <c r="F314" s="120">
        <f>F315</f>
        <v>70000</v>
      </c>
      <c r="G314" s="203">
        <f t="shared" si="8"/>
        <v>40.289277008924074</v>
      </c>
      <c r="H314" s="140"/>
      <c r="I314" s="140"/>
    </row>
    <row r="315" spans="3:9" ht="26.25">
      <c r="C315" s="9" t="s">
        <v>234</v>
      </c>
      <c r="D315" s="51" t="s">
        <v>258</v>
      </c>
      <c r="E315" s="119">
        <v>173743.5</v>
      </c>
      <c r="F315" s="120">
        <v>70000</v>
      </c>
      <c r="G315" s="203">
        <f t="shared" si="8"/>
        <v>40.289277008924074</v>
      </c>
      <c r="H315" s="140"/>
      <c r="I315" s="140"/>
    </row>
    <row r="316" spans="3:9" ht="26.25">
      <c r="C316" s="9" t="s">
        <v>235</v>
      </c>
      <c r="D316" s="51" t="s">
        <v>259</v>
      </c>
      <c r="E316" s="119">
        <f>E317</f>
        <v>-149000</v>
      </c>
      <c r="F316" s="120">
        <f>F317</f>
        <v>-70000</v>
      </c>
      <c r="G316" s="203">
        <f t="shared" si="8"/>
        <v>46.97986577181208</v>
      </c>
      <c r="H316" s="140"/>
      <c r="I316" s="140"/>
    </row>
    <row r="317" spans="3:9" ht="24.75" customHeight="1">
      <c r="C317" s="9" t="s">
        <v>236</v>
      </c>
      <c r="D317" s="51" t="s">
        <v>260</v>
      </c>
      <c r="E317" s="119">
        <v>-149000</v>
      </c>
      <c r="F317" s="120">
        <v>-70000</v>
      </c>
      <c r="G317" s="203">
        <f t="shared" si="8"/>
        <v>46.97986577181208</v>
      </c>
      <c r="H317" s="140"/>
      <c r="I317" s="140"/>
    </row>
    <row r="318" spans="3:9" ht="26.25">
      <c r="C318" s="148" t="s">
        <v>237</v>
      </c>
      <c r="D318" s="221" t="s">
        <v>261</v>
      </c>
      <c r="E318" s="229">
        <f>E319+E321</f>
        <v>-53743.5</v>
      </c>
      <c r="F318" s="229">
        <f>F319+F321</f>
        <v>-50115.1</v>
      </c>
      <c r="G318" s="199">
        <f t="shared" si="8"/>
        <v>93.24867193241974</v>
      </c>
      <c r="H318" s="140"/>
      <c r="I318" s="140"/>
    </row>
    <row r="319" spans="3:9" ht="26.25">
      <c r="C319" s="9" t="s">
        <v>317</v>
      </c>
      <c r="D319" s="51" t="s">
        <v>262</v>
      </c>
      <c r="E319" s="121">
        <f>E320</f>
        <v>0</v>
      </c>
      <c r="F319" s="122">
        <f>F320</f>
        <v>0</v>
      </c>
      <c r="G319" s="203">
        <v>0</v>
      </c>
      <c r="H319" s="140"/>
      <c r="I319" s="140"/>
    </row>
    <row r="320" spans="3:9" ht="38.25" customHeight="1">
      <c r="C320" s="9" t="s">
        <v>318</v>
      </c>
      <c r="D320" s="51" t="s">
        <v>263</v>
      </c>
      <c r="E320" s="121">
        <v>0</v>
      </c>
      <c r="F320" s="120">
        <v>0</v>
      </c>
      <c r="G320" s="203">
        <v>0</v>
      </c>
      <c r="H320" s="140"/>
      <c r="I320" s="140"/>
    </row>
    <row r="321" spans="3:9" ht="39">
      <c r="C321" s="9" t="s">
        <v>319</v>
      </c>
      <c r="D321" s="51" t="s">
        <v>264</v>
      </c>
      <c r="E321" s="119">
        <f>E322</f>
        <v>-53743.5</v>
      </c>
      <c r="F321" s="120">
        <f>F322</f>
        <v>-50115.1</v>
      </c>
      <c r="G321" s="203">
        <f t="shared" si="8"/>
        <v>93.24867193241974</v>
      </c>
      <c r="H321" s="140"/>
      <c r="I321" s="140"/>
    </row>
    <row r="322" spans="3:9" ht="39">
      <c r="C322" s="9" t="s">
        <v>320</v>
      </c>
      <c r="D322" s="51" t="s">
        <v>265</v>
      </c>
      <c r="E322" s="119">
        <v>-53743.5</v>
      </c>
      <c r="F322" s="120">
        <v>-50115.1</v>
      </c>
      <c r="G322" s="203">
        <f t="shared" si="8"/>
        <v>93.24867193241974</v>
      </c>
      <c r="H322" s="140"/>
      <c r="I322" s="140"/>
    </row>
    <row r="323" spans="3:9" ht="12.75">
      <c r="C323" s="219" t="s">
        <v>451</v>
      </c>
      <c r="D323" s="224" t="s">
        <v>256</v>
      </c>
      <c r="E323" s="227">
        <f>E324+E328</f>
        <v>0</v>
      </c>
      <c r="F323" s="227">
        <f>F324+F328</f>
        <v>79754</v>
      </c>
      <c r="G323" s="199">
        <v>0</v>
      </c>
      <c r="H323" s="140"/>
      <c r="I323" s="140"/>
    </row>
    <row r="324" spans="3:9" ht="22.5" customHeight="1">
      <c r="C324" s="7" t="s">
        <v>451</v>
      </c>
      <c r="D324" s="223" t="s">
        <v>274</v>
      </c>
      <c r="E324" s="146">
        <f>E325</f>
        <v>0</v>
      </c>
      <c r="F324" s="227">
        <f aca="true" t="shared" si="9" ref="F324:G326">F325</f>
        <v>84254</v>
      </c>
      <c r="G324" s="146">
        <f t="shared" si="9"/>
        <v>0</v>
      </c>
      <c r="H324" s="140"/>
      <c r="I324" s="140"/>
    </row>
    <row r="325" spans="3:9" ht="26.25">
      <c r="C325" s="154" t="s">
        <v>93</v>
      </c>
      <c r="D325" s="214" t="s">
        <v>94</v>
      </c>
      <c r="E325" s="112">
        <f>E326</f>
        <v>0</v>
      </c>
      <c r="F325" s="226">
        <f t="shared" si="9"/>
        <v>84254</v>
      </c>
      <c r="G325" s="112">
        <f t="shared" si="9"/>
        <v>0</v>
      </c>
      <c r="H325" s="140"/>
      <c r="I325" s="140"/>
    </row>
    <row r="326" spans="3:9" ht="26.25">
      <c r="C326" s="29" t="s">
        <v>95</v>
      </c>
      <c r="D326" s="214" t="s">
        <v>96</v>
      </c>
      <c r="E326" s="112">
        <f>E327</f>
        <v>0</v>
      </c>
      <c r="F326" s="226">
        <f t="shared" si="9"/>
        <v>84254</v>
      </c>
      <c r="G326" s="112">
        <f t="shared" si="9"/>
        <v>0</v>
      </c>
      <c r="H326" s="140"/>
      <c r="I326" s="140"/>
    </row>
    <row r="327" spans="3:9" ht="26.25">
      <c r="C327" s="29" t="s">
        <v>91</v>
      </c>
      <c r="D327" s="214" t="s">
        <v>92</v>
      </c>
      <c r="E327" s="112"/>
      <c r="F327" s="226">
        <v>84254</v>
      </c>
      <c r="G327" s="203"/>
      <c r="H327" s="140"/>
      <c r="I327" s="140"/>
    </row>
    <row r="328" spans="3:9" ht="26.25">
      <c r="C328" s="219" t="s">
        <v>452</v>
      </c>
      <c r="D328" s="224" t="s">
        <v>255</v>
      </c>
      <c r="E328" s="146">
        <f aca="true" t="shared" si="10" ref="E328:F330">E329</f>
        <v>0</v>
      </c>
      <c r="F328" s="227">
        <f t="shared" si="10"/>
        <v>-4500</v>
      </c>
      <c r="G328" s="199">
        <v>0</v>
      </c>
      <c r="H328" s="140"/>
      <c r="I328" s="140"/>
    </row>
    <row r="329" spans="3:9" ht="52.5">
      <c r="C329" s="32" t="s">
        <v>450</v>
      </c>
      <c r="D329" s="52" t="s">
        <v>254</v>
      </c>
      <c r="E329" s="112">
        <f t="shared" si="10"/>
        <v>0</v>
      </c>
      <c r="F329" s="226">
        <f t="shared" si="10"/>
        <v>-4500</v>
      </c>
      <c r="G329" s="203">
        <v>0</v>
      </c>
      <c r="H329" s="140"/>
      <c r="I329" s="140"/>
    </row>
    <row r="330" spans="3:9" ht="52.5">
      <c r="C330" s="32" t="s">
        <v>449</v>
      </c>
      <c r="D330" s="52" t="s">
        <v>253</v>
      </c>
      <c r="E330" s="112">
        <f t="shared" si="10"/>
        <v>0</v>
      </c>
      <c r="F330" s="226">
        <f t="shared" si="10"/>
        <v>-4500</v>
      </c>
      <c r="G330" s="203">
        <v>0</v>
      </c>
      <c r="H330" s="140"/>
      <c r="I330" s="140"/>
    </row>
    <row r="331" spans="3:9" ht="26.25">
      <c r="C331" s="32" t="s">
        <v>453</v>
      </c>
      <c r="D331" s="52" t="s">
        <v>251</v>
      </c>
      <c r="E331" s="112">
        <v>0</v>
      </c>
      <c r="F331" s="226">
        <v>-4500</v>
      </c>
      <c r="G331" s="203">
        <v>0</v>
      </c>
      <c r="H331" s="140"/>
      <c r="I331" s="140"/>
    </row>
    <row r="332" spans="3:9" ht="12.75">
      <c r="C332" s="32" t="s">
        <v>417</v>
      </c>
      <c r="D332" s="53" t="s">
        <v>418</v>
      </c>
      <c r="E332" s="123">
        <f>E336+E333</f>
        <v>101651.70000000019</v>
      </c>
      <c r="F332" s="124">
        <f>F336+F333</f>
        <v>-9021.300000000047</v>
      </c>
      <c r="G332" s="203">
        <f t="shared" si="8"/>
        <v>-8.87471631069626</v>
      </c>
      <c r="H332" s="140"/>
      <c r="I332" s="140"/>
    </row>
    <row r="333" spans="3:9" ht="25.5" customHeight="1">
      <c r="C333" s="9" t="s">
        <v>289</v>
      </c>
      <c r="D333" s="51" t="s">
        <v>266</v>
      </c>
      <c r="E333" s="112">
        <v>-2283525.3</v>
      </c>
      <c r="F333" s="112">
        <v>-1440019.2</v>
      </c>
      <c r="G333" s="203">
        <f t="shared" si="8"/>
        <v>63.06123256002463</v>
      </c>
      <c r="H333" s="140"/>
      <c r="I333" s="140"/>
    </row>
    <row r="334" spans="3:9" ht="0.75" customHeight="1" hidden="1">
      <c r="C334" s="18" t="s">
        <v>290</v>
      </c>
      <c r="D334" s="54" t="s">
        <v>291</v>
      </c>
      <c r="E334" s="113"/>
      <c r="F334" s="113"/>
      <c r="G334" s="203" t="e">
        <f t="shared" si="8"/>
        <v>#DIV/0!</v>
      </c>
      <c r="H334" s="140"/>
      <c r="I334" s="140"/>
    </row>
    <row r="335" spans="3:9" ht="25.5" customHeight="1" hidden="1">
      <c r="C335" s="18" t="s">
        <v>292</v>
      </c>
      <c r="D335" s="54" t="s">
        <v>293</v>
      </c>
      <c r="E335" s="113"/>
      <c r="F335" s="113"/>
      <c r="G335" s="203" t="e">
        <f t="shared" si="8"/>
        <v>#DIV/0!</v>
      </c>
      <c r="H335" s="140"/>
      <c r="I335" s="140"/>
    </row>
    <row r="336" spans="3:9" ht="12.75">
      <c r="C336" s="9" t="s">
        <v>294</v>
      </c>
      <c r="D336" s="55" t="s">
        <v>267</v>
      </c>
      <c r="E336" s="226">
        <v>2385177</v>
      </c>
      <c r="F336" s="112">
        <v>1430997.9</v>
      </c>
      <c r="G336" s="203">
        <f t="shared" si="8"/>
        <v>59.995459456468005</v>
      </c>
      <c r="H336" s="140"/>
      <c r="I336" s="140"/>
    </row>
    <row r="337" spans="3:9" ht="24" customHeight="1">
      <c r="C337" s="22" t="s">
        <v>325</v>
      </c>
      <c r="D337" s="125"/>
      <c r="E337" s="126">
        <f>E313+E318+E332+E323</f>
        <v>72651.70000000019</v>
      </c>
      <c r="F337" s="127">
        <f>F313+F318+F332+F323</f>
        <v>20617.599999999955</v>
      </c>
      <c r="G337" s="199">
        <f t="shared" si="8"/>
        <v>28.378689005212404</v>
      </c>
      <c r="H337" s="140"/>
      <c r="I337" s="140"/>
    </row>
    <row r="338" spans="7:9" ht="12.75">
      <c r="G338" s="80"/>
      <c r="H338" s="140"/>
      <c r="I338" s="140"/>
    </row>
    <row r="339" spans="7:9" ht="12.75">
      <c r="G339" s="80"/>
      <c r="H339" s="140"/>
      <c r="I339" s="140"/>
    </row>
    <row r="340" spans="7:9" ht="12.75">
      <c r="G340" s="80"/>
      <c r="H340" s="140"/>
      <c r="I340" s="140"/>
    </row>
    <row r="341" spans="3:9" ht="13.5">
      <c r="C341" s="25"/>
      <c r="G341" s="80"/>
      <c r="H341" s="140"/>
      <c r="I341" s="140"/>
    </row>
    <row r="342" spans="3:9" ht="12.75">
      <c r="C342" s="204"/>
      <c r="E342" s="205"/>
      <c r="F342" s="192"/>
      <c r="G342" s="80"/>
      <c r="H342" s="140"/>
      <c r="I342" s="140"/>
    </row>
    <row r="343" spans="7:9" ht="12.75">
      <c r="G343" s="80"/>
      <c r="H343" s="140"/>
      <c r="I343" s="140"/>
    </row>
    <row r="344" spans="7:9" ht="12.75">
      <c r="G344" s="80"/>
      <c r="H344" s="140"/>
      <c r="I344" s="140"/>
    </row>
    <row r="345" spans="7:9" ht="12.75">
      <c r="G345" s="80"/>
      <c r="H345" s="140"/>
      <c r="I345" s="140"/>
    </row>
    <row r="346" spans="7:9" ht="12.75">
      <c r="G346" s="80"/>
      <c r="H346" s="140"/>
      <c r="I346" s="140"/>
    </row>
    <row r="347" spans="7:9" ht="12.75">
      <c r="G347" s="80"/>
      <c r="H347" s="140"/>
      <c r="I347" s="140"/>
    </row>
    <row r="348" spans="7:9" ht="12.75">
      <c r="G348" s="80"/>
      <c r="H348" s="140"/>
      <c r="I348" s="140"/>
    </row>
    <row r="349" spans="7:9" ht="12.75">
      <c r="G349" s="80"/>
      <c r="H349" s="140"/>
      <c r="I349" s="140"/>
    </row>
    <row r="350" spans="7:9" ht="12.75">
      <c r="G350" s="80"/>
      <c r="H350" s="140"/>
      <c r="I350" s="140"/>
    </row>
    <row r="351" spans="7:9" ht="12.75">
      <c r="G351" s="80"/>
      <c r="H351" s="140"/>
      <c r="I351" s="140"/>
    </row>
    <row r="352" spans="7:9" ht="12.75">
      <c r="G352" s="80"/>
      <c r="H352" s="140"/>
      <c r="I352" s="140"/>
    </row>
    <row r="353" spans="7:9" ht="12.75">
      <c r="G353" s="80"/>
      <c r="H353" s="140"/>
      <c r="I353" s="140"/>
    </row>
    <row r="354" spans="7:9" ht="12.75">
      <c r="G354" s="80"/>
      <c r="H354" s="140"/>
      <c r="I354" s="140"/>
    </row>
    <row r="355" spans="7:9" ht="12.75">
      <c r="G355" s="80"/>
      <c r="H355" s="140"/>
      <c r="I355" s="140"/>
    </row>
    <row r="356" spans="7:9" ht="12.75">
      <c r="G356" s="80"/>
      <c r="H356" s="140"/>
      <c r="I356" s="140"/>
    </row>
    <row r="357" spans="7:9" ht="12.75">
      <c r="G357" s="80"/>
      <c r="H357" s="140"/>
      <c r="I357" s="140"/>
    </row>
    <row r="358" spans="7:9" ht="12.75">
      <c r="G358" s="80"/>
      <c r="H358" s="140"/>
      <c r="I358" s="140"/>
    </row>
    <row r="359" spans="7:9" ht="12.75">
      <c r="G359" s="80"/>
      <c r="H359" s="140"/>
      <c r="I359" s="140"/>
    </row>
    <row r="360" spans="7:9" ht="12.75">
      <c r="G360" s="80"/>
      <c r="H360" s="140"/>
      <c r="I360" s="140"/>
    </row>
    <row r="361" spans="7:9" ht="12.75">
      <c r="G361" s="80"/>
      <c r="H361" s="140"/>
      <c r="I361" s="140"/>
    </row>
    <row r="362" spans="7:10" ht="12.75">
      <c r="G362" s="80"/>
      <c r="H362" s="140"/>
      <c r="I362" s="140"/>
      <c r="J362" s="140"/>
    </row>
    <row r="363" spans="7:10" ht="12.75">
      <c r="G363" s="80"/>
      <c r="H363" s="140"/>
      <c r="I363" s="140"/>
      <c r="J363" s="140"/>
    </row>
    <row r="364" spans="7:10" ht="12.75">
      <c r="G364" s="80"/>
      <c r="H364" s="140"/>
      <c r="I364" s="140"/>
      <c r="J364" s="140"/>
    </row>
    <row r="365" spans="7:10" ht="12.75">
      <c r="G365" s="80"/>
      <c r="H365" s="140"/>
      <c r="I365" s="140"/>
      <c r="J365" s="140"/>
    </row>
    <row r="366" spans="7:11" ht="12.75">
      <c r="G366" s="80"/>
      <c r="H366" s="140"/>
      <c r="I366" s="140"/>
      <c r="J366" s="140"/>
      <c r="K366" s="140"/>
    </row>
    <row r="367" spans="7:11" ht="12.75">
      <c r="G367" s="80"/>
      <c r="H367" s="140"/>
      <c r="I367" s="140"/>
      <c r="J367" s="140"/>
      <c r="K367" s="140"/>
    </row>
    <row r="368" spans="7:11" ht="12.75">
      <c r="G368" s="80"/>
      <c r="H368" s="140"/>
      <c r="I368" s="140"/>
      <c r="J368" s="140"/>
      <c r="K368" s="140"/>
    </row>
    <row r="369" spans="7:11" ht="12.75">
      <c r="G369" s="80"/>
      <c r="H369" s="140"/>
      <c r="I369" s="140"/>
      <c r="J369" s="140"/>
      <c r="K369" s="140"/>
    </row>
    <row r="370" spans="7:11" ht="12.75">
      <c r="G370" s="80"/>
      <c r="H370" s="140"/>
      <c r="I370" s="140"/>
      <c r="J370" s="140"/>
      <c r="K370" s="140"/>
    </row>
    <row r="371" spans="7:11" ht="12.75">
      <c r="G371" s="80"/>
      <c r="H371" s="140"/>
      <c r="I371" s="140"/>
      <c r="J371" s="140"/>
      <c r="K371" s="140"/>
    </row>
    <row r="372" spans="7:11" ht="12.75">
      <c r="G372" s="80"/>
      <c r="H372" s="140"/>
      <c r="I372" s="140"/>
      <c r="J372" s="140"/>
      <c r="K372" s="140"/>
    </row>
    <row r="373" spans="7:11" ht="12.75">
      <c r="G373" s="80"/>
      <c r="H373" s="140"/>
      <c r="I373" s="140"/>
      <c r="J373" s="140"/>
      <c r="K373" s="140"/>
    </row>
    <row r="374" spans="7:11" ht="12.75">
      <c r="G374" s="80"/>
      <c r="H374" s="140"/>
      <c r="I374" s="140"/>
      <c r="J374" s="140"/>
      <c r="K374" s="140"/>
    </row>
    <row r="375" spans="7:11" ht="12.75">
      <c r="G375" s="80"/>
      <c r="H375" s="140"/>
      <c r="I375" s="140"/>
      <c r="J375" s="140"/>
      <c r="K375" s="140"/>
    </row>
    <row r="376" spans="7:11" ht="12.75">
      <c r="G376" s="80"/>
      <c r="H376" s="140"/>
      <c r="I376" s="140"/>
      <c r="J376" s="140"/>
      <c r="K376" s="140"/>
    </row>
    <row r="377" spans="7:11" ht="12.75">
      <c r="G377" s="80"/>
      <c r="H377" s="140"/>
      <c r="I377" s="140"/>
      <c r="J377" s="140"/>
      <c r="K377" s="140"/>
    </row>
    <row r="378" spans="7:11" ht="12.75">
      <c r="G378" s="80"/>
      <c r="H378" s="140"/>
      <c r="I378" s="140"/>
      <c r="J378" s="140"/>
      <c r="K378" s="140"/>
    </row>
    <row r="379" spans="7:11" ht="12.75">
      <c r="G379" s="80"/>
      <c r="H379" s="140"/>
      <c r="I379" s="140"/>
      <c r="J379" s="140"/>
      <c r="K379" s="140"/>
    </row>
    <row r="380" spans="7:11" ht="12.75">
      <c r="G380" s="80"/>
      <c r="H380" s="140"/>
      <c r="I380" s="140"/>
      <c r="J380" s="140"/>
      <c r="K380" s="140"/>
    </row>
    <row r="381" spans="7:11" ht="12.75">
      <c r="G381" s="80"/>
      <c r="H381" s="140"/>
      <c r="I381" s="140"/>
      <c r="J381" s="140"/>
      <c r="K381" s="140"/>
    </row>
    <row r="382" spans="7:11" ht="12.75">
      <c r="G382" s="80"/>
      <c r="H382" s="140"/>
      <c r="I382" s="140"/>
      <c r="J382" s="140"/>
      <c r="K382" s="140"/>
    </row>
    <row r="383" spans="7:11" ht="12.75">
      <c r="G383" s="80"/>
      <c r="H383" s="140"/>
      <c r="I383" s="140"/>
      <c r="J383" s="140"/>
      <c r="K383" s="140"/>
    </row>
    <row r="384" spans="7:11" ht="12.75">
      <c r="G384" s="80"/>
      <c r="H384" s="140"/>
      <c r="I384" s="140"/>
      <c r="J384" s="140"/>
      <c r="K384" s="140"/>
    </row>
    <row r="385" spans="7:11" ht="12.75">
      <c r="G385" s="80"/>
      <c r="H385" s="140"/>
      <c r="I385" s="140"/>
      <c r="J385" s="140"/>
      <c r="K385" s="140"/>
    </row>
    <row r="386" spans="7:11" ht="12.75">
      <c r="G386" s="80"/>
      <c r="H386" s="140"/>
      <c r="I386" s="140"/>
      <c r="J386" s="140"/>
      <c r="K386" s="140"/>
    </row>
    <row r="387" spans="7:11" ht="12.75">
      <c r="G387" s="80"/>
      <c r="H387" s="140"/>
      <c r="I387" s="140"/>
      <c r="J387" s="140"/>
      <c r="K387" s="140"/>
    </row>
    <row r="388" spans="7:11" ht="12.75">
      <c r="G388" s="80"/>
      <c r="H388" s="140"/>
      <c r="I388" s="140"/>
      <c r="J388" s="140"/>
      <c r="K388" s="140"/>
    </row>
    <row r="389" spans="7:11" ht="12.75">
      <c r="G389" s="80"/>
      <c r="H389" s="140"/>
      <c r="I389" s="140"/>
      <c r="J389" s="140"/>
      <c r="K389" s="140"/>
    </row>
    <row r="390" spans="7:11" ht="12.75">
      <c r="G390" s="80"/>
      <c r="H390" s="140"/>
      <c r="I390" s="140"/>
      <c r="J390" s="140"/>
      <c r="K390" s="140"/>
    </row>
    <row r="391" spans="7:11" ht="12.75">
      <c r="G391" s="80"/>
      <c r="H391" s="140"/>
      <c r="I391" s="140"/>
      <c r="J391" s="140"/>
      <c r="K391" s="140"/>
    </row>
    <row r="392" spans="7:11" ht="12.75">
      <c r="G392" s="80"/>
      <c r="H392" s="140"/>
      <c r="I392" s="140"/>
      <c r="J392" s="140"/>
      <c r="K392" s="140"/>
    </row>
    <row r="393" spans="7:11" ht="12.75">
      <c r="G393" s="80"/>
      <c r="H393" s="140"/>
      <c r="I393" s="140"/>
      <c r="J393" s="140"/>
      <c r="K393" s="140"/>
    </row>
    <row r="394" spans="7:11" ht="12.75">
      <c r="G394" s="80"/>
      <c r="H394" s="140"/>
      <c r="I394" s="140"/>
      <c r="J394" s="140"/>
      <c r="K394" s="140"/>
    </row>
    <row r="395" spans="7:11" ht="12.75">
      <c r="G395" s="80"/>
      <c r="H395" s="140"/>
      <c r="I395" s="140"/>
      <c r="J395" s="140"/>
      <c r="K395" s="140"/>
    </row>
    <row r="396" spans="7:11" ht="12.75">
      <c r="G396" s="80"/>
      <c r="H396" s="140"/>
      <c r="I396" s="140"/>
      <c r="J396" s="140"/>
      <c r="K396" s="140"/>
    </row>
    <row r="397" spans="7:11" ht="12.75">
      <c r="G397" s="80"/>
      <c r="H397" s="140"/>
      <c r="I397" s="140"/>
      <c r="J397" s="140"/>
      <c r="K397" s="140"/>
    </row>
    <row r="398" spans="7:11" ht="12.75">
      <c r="G398" s="80"/>
      <c r="H398" s="140"/>
      <c r="I398" s="140"/>
      <c r="J398" s="140"/>
      <c r="K398" s="140"/>
    </row>
    <row r="399" spans="7:11" ht="12.75">
      <c r="G399" s="80"/>
      <c r="H399" s="140"/>
      <c r="I399" s="140"/>
      <c r="J399" s="140"/>
      <c r="K399" s="140"/>
    </row>
    <row r="400" spans="7:11" ht="12.75">
      <c r="G400" s="80"/>
      <c r="H400" s="140"/>
      <c r="I400" s="140"/>
      <c r="J400" s="140"/>
      <c r="K400" s="140"/>
    </row>
    <row r="401" spans="7:11" ht="12.75">
      <c r="G401" s="80"/>
      <c r="H401" s="140"/>
      <c r="I401" s="140"/>
      <c r="J401" s="140"/>
      <c r="K401" s="140"/>
    </row>
    <row r="402" spans="7:11" ht="12.75">
      <c r="G402" s="80"/>
      <c r="H402" s="140"/>
      <c r="I402" s="140"/>
      <c r="J402" s="140"/>
      <c r="K402" s="140"/>
    </row>
    <row r="403" spans="7:11" ht="12.75">
      <c r="G403" s="80"/>
      <c r="H403" s="140"/>
      <c r="I403" s="140"/>
      <c r="J403" s="140"/>
      <c r="K403" s="140"/>
    </row>
    <row r="404" spans="7:11" ht="12.75">
      <c r="G404" s="80"/>
      <c r="H404" s="140"/>
      <c r="I404" s="140"/>
      <c r="J404" s="140"/>
      <c r="K404" s="140"/>
    </row>
    <row r="405" spans="7:11" ht="12.75">
      <c r="G405" s="80"/>
      <c r="H405" s="140"/>
      <c r="I405" s="140"/>
      <c r="J405" s="140"/>
      <c r="K405" s="140"/>
    </row>
    <row r="406" spans="7:11" ht="12.75">
      <c r="G406" s="80"/>
      <c r="H406" s="140"/>
      <c r="I406" s="140"/>
      <c r="J406" s="140"/>
      <c r="K406" s="140"/>
    </row>
    <row r="407" spans="7:11" ht="12.75">
      <c r="G407" s="80"/>
      <c r="H407" s="140"/>
      <c r="I407" s="140"/>
      <c r="J407" s="140"/>
      <c r="K407" s="140"/>
    </row>
    <row r="408" spans="7:11" ht="12.75">
      <c r="G408" s="80"/>
      <c r="H408" s="140"/>
      <c r="I408" s="140"/>
      <c r="J408" s="140"/>
      <c r="K408" s="140"/>
    </row>
    <row r="409" spans="7:11" ht="12.75">
      <c r="G409" s="80"/>
      <c r="H409" s="140"/>
      <c r="I409" s="140"/>
      <c r="J409" s="140"/>
      <c r="K409" s="140"/>
    </row>
    <row r="410" spans="7:11" ht="12.75">
      <c r="G410" s="80"/>
      <c r="H410" s="140"/>
      <c r="I410" s="140"/>
      <c r="J410" s="140"/>
      <c r="K410" s="140"/>
    </row>
    <row r="411" spans="7:11" ht="12.75">
      <c r="G411" s="80"/>
      <c r="H411" s="140"/>
      <c r="I411" s="140"/>
      <c r="J411" s="140"/>
      <c r="K411" s="140"/>
    </row>
    <row r="412" spans="7:11" ht="12.75">
      <c r="G412" s="80"/>
      <c r="H412" s="140"/>
      <c r="I412" s="140"/>
      <c r="J412" s="140"/>
      <c r="K412" s="140"/>
    </row>
    <row r="413" spans="7:11" ht="12.75">
      <c r="G413" s="80"/>
      <c r="H413" s="140"/>
      <c r="I413" s="140"/>
      <c r="J413" s="140"/>
      <c r="K413" s="140"/>
    </row>
    <row r="414" spans="7:11" ht="12.75">
      <c r="G414" s="80"/>
      <c r="H414" s="140"/>
      <c r="I414" s="140"/>
      <c r="J414" s="140"/>
      <c r="K414" s="140"/>
    </row>
    <row r="415" spans="7:11" ht="12.75">
      <c r="G415" s="80"/>
      <c r="H415" s="140"/>
      <c r="I415" s="140"/>
      <c r="J415" s="140"/>
      <c r="K415" s="140"/>
    </row>
    <row r="416" spans="7:11" ht="12.75">
      <c r="G416" s="80"/>
      <c r="H416" s="140"/>
      <c r="I416" s="140"/>
      <c r="J416" s="140"/>
      <c r="K416" s="140"/>
    </row>
    <row r="417" spans="7:11" ht="12.75">
      <c r="G417" s="80"/>
      <c r="H417" s="140"/>
      <c r="I417" s="140"/>
      <c r="J417" s="140"/>
      <c r="K417" s="140"/>
    </row>
    <row r="418" spans="7:11" ht="12.75">
      <c r="G418" s="80"/>
      <c r="H418" s="140"/>
      <c r="I418" s="140"/>
      <c r="J418" s="140"/>
      <c r="K418" s="140"/>
    </row>
    <row r="419" spans="7:11" ht="12.75">
      <c r="G419" s="80"/>
      <c r="H419" s="140"/>
      <c r="I419" s="140"/>
      <c r="J419" s="140"/>
      <c r="K419" s="140"/>
    </row>
    <row r="420" spans="7:11" ht="12.75">
      <c r="G420" s="80"/>
      <c r="H420" s="140"/>
      <c r="I420" s="140"/>
      <c r="J420" s="140"/>
      <c r="K420" s="140"/>
    </row>
    <row r="421" spans="7:11" ht="12.75">
      <c r="G421" s="80"/>
      <c r="H421" s="140"/>
      <c r="I421" s="140"/>
      <c r="J421" s="140"/>
      <c r="K421" s="140"/>
    </row>
    <row r="422" spans="7:11" ht="12.75">
      <c r="G422" s="80"/>
      <c r="H422" s="140"/>
      <c r="I422" s="140"/>
      <c r="J422" s="140"/>
      <c r="K422" s="140"/>
    </row>
    <row r="423" spans="7:11" ht="12.75">
      <c r="G423" s="80"/>
      <c r="H423" s="140"/>
      <c r="I423" s="140"/>
      <c r="J423" s="140"/>
      <c r="K423" s="140"/>
    </row>
    <row r="424" spans="7:11" ht="12.75">
      <c r="G424" s="80"/>
      <c r="H424" s="140"/>
      <c r="I424" s="140"/>
      <c r="J424" s="140"/>
      <c r="K424" s="140"/>
    </row>
    <row r="425" spans="7:11" ht="12.75">
      <c r="G425" s="80"/>
      <c r="H425" s="140"/>
      <c r="I425" s="140"/>
      <c r="J425" s="140"/>
      <c r="K425" s="140"/>
    </row>
    <row r="426" spans="7:11" ht="12.75">
      <c r="G426" s="80"/>
      <c r="H426" s="140"/>
      <c r="I426" s="140"/>
      <c r="J426" s="140"/>
      <c r="K426" s="140"/>
    </row>
    <row r="427" spans="7:11" ht="12.75">
      <c r="G427" s="80"/>
      <c r="H427" s="140"/>
      <c r="I427" s="140"/>
      <c r="J427" s="140"/>
      <c r="K427" s="140"/>
    </row>
    <row r="428" spans="7:11" ht="12.75">
      <c r="G428" s="80"/>
      <c r="H428" s="140"/>
      <c r="I428" s="140"/>
      <c r="J428" s="140"/>
      <c r="K428" s="140"/>
    </row>
    <row r="429" spans="7:11" ht="12.75">
      <c r="G429" s="80"/>
      <c r="H429" s="140"/>
      <c r="I429" s="140"/>
      <c r="J429" s="140"/>
      <c r="K429" s="140"/>
    </row>
    <row r="430" spans="7:11" ht="12.75">
      <c r="G430" s="80"/>
      <c r="H430" s="140"/>
      <c r="I430" s="140"/>
      <c r="J430" s="140"/>
      <c r="K430" s="140"/>
    </row>
    <row r="431" spans="7:11" ht="12.75">
      <c r="G431" s="80"/>
      <c r="H431" s="140"/>
      <c r="I431" s="140"/>
      <c r="J431" s="140"/>
      <c r="K431" s="140"/>
    </row>
    <row r="432" spans="7:11" ht="12.75">
      <c r="G432" s="80"/>
      <c r="H432" s="140"/>
      <c r="I432" s="140"/>
      <c r="J432" s="140"/>
      <c r="K432" s="140"/>
    </row>
    <row r="433" spans="7:11" ht="12.75">
      <c r="G433" s="80"/>
      <c r="H433" s="140"/>
      <c r="I433" s="140"/>
      <c r="J433" s="140"/>
      <c r="K433" s="140"/>
    </row>
    <row r="434" spans="7:11" ht="12.75">
      <c r="G434" s="80"/>
      <c r="H434" s="140"/>
      <c r="I434" s="140"/>
      <c r="J434" s="140"/>
      <c r="K434" s="140"/>
    </row>
    <row r="435" spans="7:11" ht="12.75">
      <c r="G435" s="80"/>
      <c r="H435" s="140"/>
      <c r="I435" s="140"/>
      <c r="J435" s="140"/>
      <c r="K435" s="140"/>
    </row>
    <row r="436" spans="7:11" ht="12.75">
      <c r="G436" s="80"/>
      <c r="H436" s="140"/>
      <c r="I436" s="140"/>
      <c r="J436" s="140"/>
      <c r="K436" s="140"/>
    </row>
    <row r="437" spans="7:11" ht="12.75">
      <c r="G437" s="80"/>
      <c r="H437" s="140"/>
      <c r="I437" s="140"/>
      <c r="J437" s="140"/>
      <c r="K437" s="140"/>
    </row>
    <row r="438" spans="7:11" ht="12.75">
      <c r="G438" s="80"/>
      <c r="H438" s="140"/>
      <c r="I438" s="140"/>
      <c r="J438" s="140"/>
      <c r="K438" s="140"/>
    </row>
    <row r="439" spans="7:11" ht="12.75">
      <c r="G439" s="80"/>
      <c r="H439" s="140"/>
      <c r="I439" s="140"/>
      <c r="J439" s="140"/>
      <c r="K439" s="140"/>
    </row>
    <row r="440" spans="7:11" ht="12.75">
      <c r="G440" s="80"/>
      <c r="H440" s="140"/>
      <c r="I440" s="140"/>
      <c r="J440" s="140"/>
      <c r="K440" s="140"/>
    </row>
    <row r="441" spans="7:11" ht="12.75">
      <c r="G441" s="80"/>
      <c r="H441" s="140"/>
      <c r="I441" s="140"/>
      <c r="J441" s="140"/>
      <c r="K441" s="140"/>
    </row>
    <row r="442" spans="7:11" ht="12.75">
      <c r="G442" s="80"/>
      <c r="H442" s="140"/>
      <c r="I442" s="140"/>
      <c r="J442" s="140"/>
      <c r="K442" s="140"/>
    </row>
    <row r="443" spans="7:11" ht="12.75">
      <c r="G443" s="80"/>
      <c r="H443" s="140"/>
      <c r="I443" s="140"/>
      <c r="J443" s="140"/>
      <c r="K443" s="140"/>
    </row>
    <row r="444" spans="7:11" ht="12.75">
      <c r="G444" s="80"/>
      <c r="H444" s="140"/>
      <c r="I444" s="140"/>
      <c r="J444" s="140"/>
      <c r="K444" s="140"/>
    </row>
    <row r="445" spans="7:11" ht="12.75">
      <c r="G445" s="80"/>
      <c r="H445" s="140"/>
      <c r="I445" s="140"/>
      <c r="J445" s="140"/>
      <c r="K445" s="140"/>
    </row>
    <row r="446" spans="7:11" ht="12.75">
      <c r="G446" s="80"/>
      <c r="H446" s="140"/>
      <c r="I446" s="140"/>
      <c r="J446" s="140"/>
      <c r="K446" s="140"/>
    </row>
    <row r="447" spans="7:11" ht="12.75">
      <c r="G447" s="80"/>
      <c r="H447" s="140"/>
      <c r="I447" s="140"/>
      <c r="J447" s="140"/>
      <c r="K447" s="140"/>
    </row>
    <row r="448" spans="7:11" ht="12.75">
      <c r="G448" s="80"/>
      <c r="H448" s="140"/>
      <c r="I448" s="140"/>
      <c r="J448" s="140"/>
      <c r="K448" s="140"/>
    </row>
    <row r="449" spans="7:11" ht="12.75">
      <c r="G449" s="80"/>
      <c r="H449" s="140"/>
      <c r="I449" s="140"/>
      <c r="J449" s="140"/>
      <c r="K449" s="140"/>
    </row>
    <row r="450" spans="7:11" ht="12.75">
      <c r="G450" s="80"/>
      <c r="H450" s="140"/>
      <c r="I450" s="140"/>
      <c r="J450" s="140"/>
      <c r="K450" s="140"/>
    </row>
    <row r="451" spans="7:11" ht="12.75">
      <c r="G451" s="80"/>
      <c r="H451" s="140"/>
      <c r="I451" s="140"/>
      <c r="J451" s="140"/>
      <c r="K451" s="140"/>
    </row>
    <row r="452" spans="7:11" ht="12.75">
      <c r="G452" s="80"/>
      <c r="H452" s="140"/>
      <c r="I452" s="140"/>
      <c r="J452" s="140"/>
      <c r="K452" s="140"/>
    </row>
    <row r="453" spans="7:11" ht="12.75">
      <c r="G453" s="80"/>
      <c r="H453" s="140"/>
      <c r="I453" s="140"/>
      <c r="J453" s="140"/>
      <c r="K453" s="140"/>
    </row>
    <row r="454" spans="7:11" ht="12.75">
      <c r="G454" s="80"/>
      <c r="H454" s="140"/>
      <c r="I454" s="140"/>
      <c r="J454" s="140"/>
      <c r="K454" s="140"/>
    </row>
    <row r="455" spans="7:11" ht="12.75">
      <c r="G455" s="80"/>
      <c r="H455" s="140"/>
      <c r="I455" s="140"/>
      <c r="J455" s="140"/>
      <c r="K455" s="140"/>
    </row>
    <row r="456" spans="7:11" ht="12.75">
      <c r="G456" s="80"/>
      <c r="H456" s="140"/>
      <c r="I456" s="140"/>
      <c r="J456" s="140"/>
      <c r="K456" s="140"/>
    </row>
    <row r="457" spans="7:11" ht="12.75">
      <c r="G457" s="80"/>
      <c r="H457" s="140"/>
      <c r="I457" s="140"/>
      <c r="J457" s="140"/>
      <c r="K457" s="140"/>
    </row>
    <row r="458" spans="7:11" ht="12.75">
      <c r="G458" s="80"/>
      <c r="H458" s="140"/>
      <c r="I458" s="140"/>
      <c r="J458" s="140"/>
      <c r="K458" s="140"/>
    </row>
    <row r="459" spans="7:11" ht="12.75">
      <c r="G459" s="80"/>
      <c r="H459" s="140"/>
      <c r="I459" s="140"/>
      <c r="J459" s="140"/>
      <c r="K459" s="140"/>
    </row>
    <row r="460" spans="7:11" ht="12.75">
      <c r="G460" s="80"/>
      <c r="H460" s="140"/>
      <c r="I460" s="140"/>
      <c r="J460" s="140"/>
      <c r="K460" s="140"/>
    </row>
    <row r="461" spans="7:11" ht="12.75">
      <c r="G461" s="80"/>
      <c r="H461" s="140"/>
      <c r="I461" s="140"/>
      <c r="J461" s="140"/>
      <c r="K461" s="140"/>
    </row>
    <row r="462" spans="7:11" ht="12.75">
      <c r="G462" s="80"/>
      <c r="H462" s="140"/>
      <c r="I462" s="140"/>
      <c r="J462" s="140"/>
      <c r="K462" s="140"/>
    </row>
    <row r="463" spans="7:11" ht="12.75">
      <c r="G463" s="80"/>
      <c r="H463" s="140"/>
      <c r="I463" s="140"/>
      <c r="J463" s="140"/>
      <c r="K463" s="140"/>
    </row>
    <row r="464" spans="7:11" ht="12.75">
      <c r="G464" s="80"/>
      <c r="H464" s="140"/>
      <c r="I464" s="140"/>
      <c r="J464" s="140"/>
      <c r="K464" s="140"/>
    </row>
    <row r="465" spans="7:11" ht="12.75">
      <c r="G465" s="80"/>
      <c r="H465" s="140"/>
      <c r="I465" s="140"/>
      <c r="J465" s="140"/>
      <c r="K465" s="140"/>
    </row>
    <row r="466" spans="7:11" ht="12.75">
      <c r="G466" s="80"/>
      <c r="H466" s="140"/>
      <c r="I466" s="140"/>
      <c r="J466" s="140"/>
      <c r="K466" s="140"/>
    </row>
    <row r="467" spans="7:11" ht="12.75">
      <c r="G467" s="80"/>
      <c r="H467" s="140"/>
      <c r="I467" s="140"/>
      <c r="J467" s="140"/>
      <c r="K467" s="140"/>
    </row>
    <row r="468" spans="7:11" ht="12.75">
      <c r="G468" s="80"/>
      <c r="H468" s="140"/>
      <c r="I468" s="140"/>
      <c r="J468" s="140"/>
      <c r="K468" s="140"/>
    </row>
    <row r="469" spans="7:11" ht="12.75">
      <c r="G469" s="80"/>
      <c r="H469" s="140"/>
      <c r="I469" s="140"/>
      <c r="J469" s="140"/>
      <c r="K469" s="140"/>
    </row>
    <row r="470" spans="7:11" ht="12.75">
      <c r="G470" s="80"/>
      <c r="H470" s="140"/>
      <c r="I470" s="140"/>
      <c r="J470" s="140"/>
      <c r="K470" s="140"/>
    </row>
    <row r="471" spans="7:11" ht="12.75">
      <c r="G471" s="80"/>
      <c r="H471" s="140"/>
      <c r="I471" s="140"/>
      <c r="J471" s="140"/>
      <c r="K471" s="140"/>
    </row>
    <row r="472" spans="7:11" ht="12.75">
      <c r="G472" s="80"/>
      <c r="H472" s="140"/>
      <c r="I472" s="140"/>
      <c r="J472" s="140"/>
      <c r="K472" s="140"/>
    </row>
    <row r="473" spans="7:11" ht="12.75">
      <c r="G473" s="80"/>
      <c r="H473" s="140"/>
      <c r="I473" s="140"/>
      <c r="J473" s="140"/>
      <c r="K473" s="140"/>
    </row>
    <row r="474" spans="7:11" ht="12.75">
      <c r="G474" s="80"/>
      <c r="H474" s="140"/>
      <c r="I474" s="140"/>
      <c r="J474" s="140"/>
      <c r="K474" s="140"/>
    </row>
    <row r="475" spans="7:11" ht="12.75">
      <c r="G475" s="80"/>
      <c r="H475" s="140"/>
      <c r="I475" s="140"/>
      <c r="J475" s="140"/>
      <c r="K475" s="140"/>
    </row>
    <row r="476" spans="7:11" ht="12.75">
      <c r="G476" s="80"/>
      <c r="H476" s="140"/>
      <c r="I476" s="140"/>
      <c r="J476" s="140"/>
      <c r="K476" s="140"/>
    </row>
    <row r="477" spans="7:11" ht="12.75">
      <c r="G477" s="80"/>
      <c r="H477" s="140"/>
      <c r="I477" s="140"/>
      <c r="J477" s="140"/>
      <c r="K477" s="140"/>
    </row>
    <row r="478" spans="7:11" ht="12.75">
      <c r="G478" s="80"/>
      <c r="H478" s="140"/>
      <c r="I478" s="140"/>
      <c r="J478" s="140"/>
      <c r="K478" s="140"/>
    </row>
    <row r="479" spans="7:11" ht="12.75">
      <c r="G479" s="80"/>
      <c r="H479" s="140"/>
      <c r="I479" s="140"/>
      <c r="J479" s="140"/>
      <c r="K479" s="140"/>
    </row>
    <row r="480" spans="7:11" ht="12.75">
      <c r="G480" s="80"/>
      <c r="H480" s="140"/>
      <c r="I480" s="140"/>
      <c r="J480" s="140"/>
      <c r="K480" s="140"/>
    </row>
    <row r="481" spans="7:11" ht="12.75">
      <c r="G481" s="80"/>
      <c r="H481" s="140"/>
      <c r="I481" s="140"/>
      <c r="J481" s="140"/>
      <c r="K481" s="140"/>
    </row>
    <row r="482" spans="7:11" ht="12.75">
      <c r="G482" s="80"/>
      <c r="H482" s="140"/>
      <c r="I482" s="140"/>
      <c r="J482" s="140"/>
      <c r="K482" s="140"/>
    </row>
    <row r="483" spans="7:11" ht="12.75">
      <c r="G483" s="80"/>
      <c r="H483" s="140"/>
      <c r="I483" s="140"/>
      <c r="J483" s="140"/>
      <c r="K483" s="140"/>
    </row>
    <row r="484" spans="7:11" ht="12.75">
      <c r="G484" s="80"/>
      <c r="H484" s="140"/>
      <c r="I484" s="140"/>
      <c r="J484" s="140"/>
      <c r="K484" s="140"/>
    </row>
    <row r="485" spans="7:11" ht="12.75">
      <c r="G485" s="80"/>
      <c r="H485" s="140"/>
      <c r="I485" s="140"/>
      <c r="J485" s="140"/>
      <c r="K485" s="140"/>
    </row>
    <row r="486" spans="7:11" ht="12.75">
      <c r="G486" s="80"/>
      <c r="H486" s="140"/>
      <c r="I486" s="140"/>
      <c r="J486" s="140"/>
      <c r="K486" s="140"/>
    </row>
    <row r="487" spans="7:11" ht="12.75">
      <c r="G487" s="80"/>
      <c r="H487" s="140"/>
      <c r="I487" s="140"/>
      <c r="J487" s="140"/>
      <c r="K487" s="140"/>
    </row>
    <row r="488" spans="7:11" ht="12.75">
      <c r="G488" s="80"/>
      <c r="H488" s="140"/>
      <c r="I488" s="140"/>
      <c r="J488" s="140"/>
      <c r="K488" s="140"/>
    </row>
    <row r="489" spans="7:11" ht="12.75">
      <c r="G489" s="80"/>
      <c r="H489" s="140"/>
      <c r="I489" s="140"/>
      <c r="J489" s="140"/>
      <c r="K489" s="140"/>
    </row>
    <row r="490" spans="7:11" ht="12.75">
      <c r="G490" s="80"/>
      <c r="H490" s="140"/>
      <c r="I490" s="140"/>
      <c r="J490" s="140"/>
      <c r="K490" s="140"/>
    </row>
    <row r="491" spans="7:11" ht="12.75">
      <c r="G491" s="80"/>
      <c r="H491" s="140"/>
      <c r="I491" s="140"/>
      <c r="J491" s="140"/>
      <c r="K491" s="140"/>
    </row>
    <row r="492" spans="7:11" ht="12.75">
      <c r="G492" s="80"/>
      <c r="H492" s="140"/>
      <c r="I492" s="140"/>
      <c r="J492" s="140"/>
      <c r="K492" s="140"/>
    </row>
    <row r="493" spans="7:11" ht="12.75">
      <c r="G493" s="80"/>
      <c r="H493" s="140"/>
      <c r="I493" s="140"/>
      <c r="J493" s="140"/>
      <c r="K493" s="140"/>
    </row>
    <row r="494" spans="7:11" ht="12.75">
      <c r="G494" s="80"/>
      <c r="H494" s="140"/>
      <c r="I494" s="140"/>
      <c r="J494" s="140"/>
      <c r="K494" s="140"/>
    </row>
    <row r="495" spans="7:11" ht="12.75">
      <c r="G495" s="80"/>
      <c r="H495" s="140"/>
      <c r="I495" s="140"/>
      <c r="J495" s="140"/>
      <c r="K495" s="140"/>
    </row>
    <row r="496" spans="7:11" ht="12.75">
      <c r="G496" s="80"/>
      <c r="H496" s="140"/>
      <c r="I496" s="140"/>
      <c r="J496" s="140"/>
      <c r="K496" s="140"/>
    </row>
    <row r="497" spans="7:11" ht="12.75">
      <c r="G497" s="80"/>
      <c r="H497" s="140"/>
      <c r="I497" s="140"/>
      <c r="J497" s="140"/>
      <c r="K497" s="140"/>
    </row>
    <row r="498" spans="7:11" ht="12.75">
      <c r="G498" s="80"/>
      <c r="H498" s="140"/>
      <c r="I498" s="140"/>
      <c r="J498" s="140"/>
      <c r="K498" s="140"/>
    </row>
    <row r="499" spans="7:11" ht="12.75">
      <c r="G499" s="80"/>
      <c r="H499" s="140"/>
      <c r="I499" s="140"/>
      <c r="J499" s="140"/>
      <c r="K499" s="140"/>
    </row>
    <row r="500" spans="7:11" ht="12.75">
      <c r="G500" s="80"/>
      <c r="H500" s="140"/>
      <c r="I500" s="140"/>
      <c r="J500" s="140"/>
      <c r="K500" s="140"/>
    </row>
    <row r="501" spans="7:11" ht="12.75">
      <c r="G501" s="80"/>
      <c r="H501" s="140"/>
      <c r="I501" s="140"/>
      <c r="J501" s="140"/>
      <c r="K501" s="140"/>
    </row>
    <row r="502" spans="7:11" ht="12.75">
      <c r="G502" s="80"/>
      <c r="H502" s="140"/>
      <c r="I502" s="140"/>
      <c r="J502" s="140"/>
      <c r="K502" s="140"/>
    </row>
    <row r="503" spans="7:11" ht="12.75">
      <c r="G503" s="80"/>
      <c r="H503" s="140"/>
      <c r="I503" s="140"/>
      <c r="J503" s="140"/>
      <c r="K503" s="140"/>
    </row>
    <row r="504" spans="7:11" ht="12.75">
      <c r="G504" s="80"/>
      <c r="H504" s="140"/>
      <c r="I504" s="140"/>
      <c r="J504" s="140"/>
      <c r="K504" s="140"/>
    </row>
    <row r="505" spans="7:11" ht="12.75">
      <c r="G505" s="80"/>
      <c r="H505" s="140"/>
      <c r="I505" s="140"/>
      <c r="J505" s="140"/>
      <c r="K505" s="140"/>
    </row>
    <row r="506" spans="7:11" ht="12.75">
      <c r="G506" s="80"/>
      <c r="H506" s="140"/>
      <c r="I506" s="140"/>
      <c r="J506" s="140"/>
      <c r="K506" s="140"/>
    </row>
    <row r="507" spans="7:11" ht="12.75">
      <c r="G507" s="80"/>
      <c r="H507" s="140"/>
      <c r="I507" s="140"/>
      <c r="J507" s="140"/>
      <c r="K507" s="140"/>
    </row>
    <row r="508" spans="7:11" ht="12.75">
      <c r="G508" s="80"/>
      <c r="H508" s="140"/>
      <c r="I508" s="140"/>
      <c r="J508" s="140"/>
      <c r="K508" s="140"/>
    </row>
    <row r="509" spans="7:11" ht="12.75">
      <c r="G509" s="80"/>
      <c r="H509" s="140"/>
      <c r="I509" s="140"/>
      <c r="J509" s="140"/>
      <c r="K509" s="140"/>
    </row>
    <row r="510" spans="7:11" ht="12.75">
      <c r="G510" s="80"/>
      <c r="H510" s="140"/>
      <c r="I510" s="140"/>
      <c r="J510" s="140"/>
      <c r="K510" s="140"/>
    </row>
    <row r="511" spans="7:11" ht="12.75">
      <c r="G511" s="80"/>
      <c r="H511" s="140"/>
      <c r="I511" s="140"/>
      <c r="J511" s="140"/>
      <c r="K511" s="140"/>
    </row>
    <row r="512" spans="7:11" ht="12.75">
      <c r="G512" s="80"/>
      <c r="H512" s="140"/>
      <c r="I512" s="140"/>
      <c r="J512" s="140"/>
      <c r="K512" s="140"/>
    </row>
    <row r="513" spans="7:11" ht="12.75">
      <c r="G513" s="80"/>
      <c r="H513" s="140"/>
      <c r="I513" s="140"/>
      <c r="J513" s="140"/>
      <c r="K513" s="140"/>
    </row>
    <row r="514" spans="7:11" ht="12.75">
      <c r="G514" s="80"/>
      <c r="H514" s="140"/>
      <c r="I514" s="140"/>
      <c r="J514" s="140"/>
      <c r="K514" s="140"/>
    </row>
    <row r="515" spans="7:11" ht="12.75">
      <c r="G515" s="80"/>
      <c r="H515" s="140"/>
      <c r="I515" s="140"/>
      <c r="J515" s="140"/>
      <c r="K515" s="140"/>
    </row>
    <row r="516" spans="7:11" ht="12.75">
      <c r="G516" s="80"/>
      <c r="H516" s="140"/>
      <c r="I516" s="140"/>
      <c r="J516" s="140"/>
      <c r="K516" s="140"/>
    </row>
    <row r="517" spans="7:11" ht="12.75">
      <c r="G517" s="80"/>
      <c r="H517" s="140"/>
      <c r="I517" s="140"/>
      <c r="J517" s="140"/>
      <c r="K517" s="140"/>
    </row>
    <row r="518" spans="7:11" ht="12.75">
      <c r="G518" s="80"/>
      <c r="H518" s="140"/>
      <c r="I518" s="140"/>
      <c r="J518" s="140"/>
      <c r="K518" s="140"/>
    </row>
    <row r="519" spans="7:11" ht="12.75">
      <c r="G519" s="80"/>
      <c r="H519" s="140"/>
      <c r="I519" s="140"/>
      <c r="J519" s="140"/>
      <c r="K519" s="140"/>
    </row>
    <row r="520" spans="7:11" ht="12.75">
      <c r="G520" s="80"/>
      <c r="H520" s="140"/>
      <c r="I520" s="140"/>
      <c r="J520" s="140"/>
      <c r="K520" s="140"/>
    </row>
    <row r="521" spans="7:11" ht="12.75">
      <c r="G521" s="80"/>
      <c r="H521" s="140"/>
      <c r="I521" s="140"/>
      <c r="J521" s="140"/>
      <c r="K521" s="140"/>
    </row>
    <row r="522" spans="7:11" ht="12.75">
      <c r="G522" s="80"/>
      <c r="H522" s="140"/>
      <c r="I522" s="140"/>
      <c r="J522" s="140"/>
      <c r="K522" s="140"/>
    </row>
    <row r="523" spans="7:11" ht="12.75">
      <c r="G523" s="80"/>
      <c r="H523" s="140"/>
      <c r="I523" s="140"/>
      <c r="J523" s="140"/>
      <c r="K523" s="140"/>
    </row>
    <row r="524" spans="7:11" ht="12.75">
      <c r="G524" s="80"/>
      <c r="H524" s="140"/>
      <c r="I524" s="140"/>
      <c r="J524" s="140"/>
      <c r="K524" s="140"/>
    </row>
    <row r="525" spans="7:11" ht="12.75">
      <c r="G525" s="80"/>
      <c r="H525" s="140"/>
      <c r="I525" s="140"/>
      <c r="J525" s="140"/>
      <c r="K525" s="140"/>
    </row>
    <row r="526" spans="7:11" ht="12.75">
      <c r="G526" s="80"/>
      <c r="H526" s="140"/>
      <c r="I526" s="140"/>
      <c r="J526" s="140"/>
      <c r="K526" s="140"/>
    </row>
    <row r="527" spans="7:11" ht="12.75">
      <c r="G527" s="80"/>
      <c r="H527" s="140"/>
      <c r="I527" s="140"/>
      <c r="J527" s="140"/>
      <c r="K527" s="140"/>
    </row>
    <row r="528" spans="7:11" ht="12.75">
      <c r="G528" s="80"/>
      <c r="H528" s="140"/>
      <c r="I528" s="140"/>
      <c r="J528" s="140"/>
      <c r="K528" s="140"/>
    </row>
    <row r="529" spans="7:11" ht="12.75">
      <c r="G529" s="80"/>
      <c r="H529" s="140"/>
      <c r="I529" s="140"/>
      <c r="J529" s="140"/>
      <c r="K529" s="140"/>
    </row>
    <row r="530" spans="7:11" ht="12.75">
      <c r="G530" s="80"/>
      <c r="H530" s="140"/>
      <c r="I530" s="140"/>
      <c r="J530" s="140"/>
      <c r="K530" s="140"/>
    </row>
    <row r="531" spans="7:11" ht="12.75">
      <c r="G531" s="80"/>
      <c r="H531" s="140"/>
      <c r="I531" s="140"/>
      <c r="J531" s="140"/>
      <c r="K531" s="140"/>
    </row>
    <row r="532" spans="7:11" ht="12.75">
      <c r="G532" s="80"/>
      <c r="H532" s="140"/>
      <c r="I532" s="140"/>
      <c r="J532" s="140"/>
      <c r="K532" s="140"/>
    </row>
    <row r="533" spans="7:11" ht="12.75">
      <c r="G533" s="80"/>
      <c r="H533" s="140"/>
      <c r="I533" s="140"/>
      <c r="J533" s="140"/>
      <c r="K533" s="140"/>
    </row>
    <row r="534" spans="7:11" ht="12.75">
      <c r="G534" s="80"/>
      <c r="H534" s="140"/>
      <c r="I534" s="140"/>
      <c r="J534" s="140"/>
      <c r="K534" s="140"/>
    </row>
    <row r="535" spans="7:11" ht="12.75">
      <c r="G535" s="80"/>
      <c r="H535" s="140"/>
      <c r="I535" s="140"/>
      <c r="J535" s="140"/>
      <c r="K535" s="140"/>
    </row>
    <row r="536" spans="7:11" ht="12.75">
      <c r="G536" s="80"/>
      <c r="H536" s="140"/>
      <c r="I536" s="140"/>
      <c r="J536" s="140"/>
      <c r="K536" s="140"/>
    </row>
    <row r="537" spans="7:11" ht="12.75">
      <c r="G537" s="80"/>
      <c r="H537" s="140"/>
      <c r="I537" s="140"/>
      <c r="J537" s="140"/>
      <c r="K537" s="140"/>
    </row>
    <row r="538" spans="7:11" ht="12.75">
      <c r="G538" s="80"/>
      <c r="H538" s="140"/>
      <c r="I538" s="140"/>
      <c r="J538" s="140"/>
      <c r="K538" s="140"/>
    </row>
    <row r="539" spans="7:11" ht="12.75">
      <c r="G539" s="80"/>
      <c r="H539" s="140"/>
      <c r="I539" s="140"/>
      <c r="J539" s="140"/>
      <c r="K539" s="140"/>
    </row>
    <row r="540" spans="7:11" ht="12.75">
      <c r="G540" s="80"/>
      <c r="H540" s="140"/>
      <c r="I540" s="140"/>
      <c r="J540" s="140"/>
      <c r="K540" s="140"/>
    </row>
    <row r="541" spans="7:11" ht="12.75">
      <c r="G541" s="80"/>
      <c r="H541" s="140"/>
      <c r="I541" s="140"/>
      <c r="J541" s="140"/>
      <c r="K541" s="140"/>
    </row>
    <row r="542" spans="7:11" ht="12.75">
      <c r="G542" s="80"/>
      <c r="H542" s="140"/>
      <c r="I542" s="140"/>
      <c r="J542" s="140"/>
      <c r="K542" s="140"/>
    </row>
    <row r="543" spans="7:11" ht="12.75">
      <c r="G543" s="80"/>
      <c r="H543" s="140"/>
      <c r="I543" s="140"/>
      <c r="J543" s="140"/>
      <c r="K543" s="140"/>
    </row>
    <row r="544" spans="7:11" ht="12.75">
      <c r="G544" s="80"/>
      <c r="H544" s="140"/>
      <c r="I544" s="140"/>
      <c r="J544" s="140"/>
      <c r="K544" s="140"/>
    </row>
    <row r="545" spans="7:11" ht="12.75">
      <c r="G545" s="80"/>
      <c r="H545" s="140"/>
      <c r="I545" s="140"/>
      <c r="J545" s="140"/>
      <c r="K545" s="140"/>
    </row>
    <row r="546" spans="7:11" ht="12.75">
      <c r="G546" s="80"/>
      <c r="H546" s="140"/>
      <c r="I546" s="140"/>
      <c r="J546" s="140"/>
      <c r="K546" s="140"/>
    </row>
    <row r="547" spans="7:11" ht="12.75">
      <c r="G547" s="80"/>
      <c r="H547" s="140"/>
      <c r="I547" s="140"/>
      <c r="J547" s="140"/>
      <c r="K547" s="140"/>
    </row>
    <row r="548" spans="7:11" ht="12.75">
      <c r="G548" s="80"/>
      <c r="H548" s="140"/>
      <c r="I548" s="140"/>
      <c r="J548" s="140"/>
      <c r="K548" s="140"/>
    </row>
    <row r="549" spans="7:11" ht="12.75">
      <c r="G549" s="80"/>
      <c r="H549" s="140"/>
      <c r="I549" s="140"/>
      <c r="J549" s="140"/>
      <c r="K549" s="140"/>
    </row>
    <row r="550" spans="7:11" ht="12.75">
      <c r="G550" s="80"/>
      <c r="H550" s="140"/>
      <c r="I550" s="140"/>
      <c r="J550" s="140"/>
      <c r="K550" s="140"/>
    </row>
    <row r="551" spans="7:11" ht="12.75">
      <c r="G551" s="80"/>
      <c r="H551" s="140"/>
      <c r="I551" s="140"/>
      <c r="J551" s="140"/>
      <c r="K551" s="140"/>
    </row>
    <row r="552" spans="7:11" ht="12.75">
      <c r="G552" s="80"/>
      <c r="H552" s="140"/>
      <c r="I552" s="140"/>
      <c r="J552" s="140"/>
      <c r="K552" s="140"/>
    </row>
    <row r="553" spans="7:11" ht="12.75">
      <c r="G553" s="80"/>
      <c r="H553" s="140"/>
      <c r="I553" s="140"/>
      <c r="J553" s="140"/>
      <c r="K553" s="140"/>
    </row>
    <row r="554" spans="7:11" ht="12.75">
      <c r="G554" s="80"/>
      <c r="H554" s="140"/>
      <c r="I554" s="140"/>
      <c r="J554" s="140"/>
      <c r="K554" s="140"/>
    </row>
    <row r="555" spans="7:11" ht="12.75">
      <c r="G555" s="80"/>
      <c r="H555" s="140"/>
      <c r="I555" s="140"/>
      <c r="J555" s="140"/>
      <c r="K555" s="140"/>
    </row>
    <row r="556" spans="7:11" ht="12.75">
      <c r="G556" s="80"/>
      <c r="H556" s="140"/>
      <c r="I556" s="140"/>
      <c r="J556" s="140"/>
      <c r="K556" s="140"/>
    </row>
    <row r="557" spans="7:11" ht="12.75">
      <c r="G557" s="80"/>
      <c r="H557" s="140"/>
      <c r="I557" s="140"/>
      <c r="J557" s="140"/>
      <c r="K557" s="140"/>
    </row>
    <row r="558" spans="7:11" ht="12.75">
      <c r="G558" s="80"/>
      <c r="H558" s="140"/>
      <c r="I558" s="140"/>
      <c r="J558" s="140"/>
      <c r="K558" s="140"/>
    </row>
    <row r="559" spans="7:11" ht="12.75">
      <c r="G559" s="80"/>
      <c r="H559" s="140"/>
      <c r="I559" s="140"/>
      <c r="J559" s="140"/>
      <c r="K559" s="140"/>
    </row>
    <row r="560" spans="7:11" ht="12.75">
      <c r="G560" s="80"/>
      <c r="H560" s="140"/>
      <c r="I560" s="140"/>
      <c r="J560" s="140"/>
      <c r="K560" s="140"/>
    </row>
    <row r="561" spans="7:11" ht="12.75">
      <c r="G561" s="80"/>
      <c r="H561" s="140"/>
      <c r="I561" s="140"/>
      <c r="J561" s="140"/>
      <c r="K561" s="140"/>
    </row>
    <row r="562" spans="7:11" ht="12.75">
      <c r="G562" s="80"/>
      <c r="H562" s="140"/>
      <c r="I562" s="140"/>
      <c r="J562" s="140"/>
      <c r="K562" s="140"/>
    </row>
    <row r="563" spans="7:11" ht="12.75">
      <c r="G563" s="80"/>
      <c r="H563" s="140"/>
      <c r="I563" s="140"/>
      <c r="J563" s="140"/>
      <c r="K563" s="140"/>
    </row>
    <row r="564" spans="7:11" ht="12.75">
      <c r="G564" s="80"/>
      <c r="H564" s="140"/>
      <c r="I564" s="140"/>
      <c r="J564" s="140"/>
      <c r="K564" s="140"/>
    </row>
    <row r="565" spans="7:11" ht="12.75">
      <c r="G565" s="80"/>
      <c r="H565" s="140"/>
      <c r="I565" s="140"/>
      <c r="J565" s="140"/>
      <c r="K565" s="140"/>
    </row>
    <row r="566" spans="7:11" ht="12.75">
      <c r="G566" s="80"/>
      <c r="H566" s="140"/>
      <c r="I566" s="140"/>
      <c r="J566" s="140"/>
      <c r="K566" s="140"/>
    </row>
    <row r="567" spans="7:11" ht="12.75">
      <c r="G567" s="80"/>
      <c r="H567" s="140"/>
      <c r="I567" s="140"/>
      <c r="J567" s="140"/>
      <c r="K567" s="140"/>
    </row>
    <row r="568" spans="7:11" ht="12.75">
      <c r="G568" s="80"/>
      <c r="H568" s="140"/>
      <c r="I568" s="140"/>
      <c r="J568" s="140"/>
      <c r="K568" s="140"/>
    </row>
    <row r="569" spans="7:11" ht="12.75">
      <c r="G569" s="80"/>
      <c r="H569" s="140"/>
      <c r="I569" s="140"/>
      <c r="J569" s="140"/>
      <c r="K569" s="140"/>
    </row>
    <row r="570" spans="7:11" ht="12.75">
      <c r="G570" s="80"/>
      <c r="H570" s="140"/>
      <c r="I570" s="140"/>
      <c r="J570" s="140"/>
      <c r="K570" s="140"/>
    </row>
    <row r="571" spans="7:11" ht="12.75">
      <c r="G571" s="80"/>
      <c r="H571" s="140"/>
      <c r="I571" s="140"/>
      <c r="J571" s="140"/>
      <c r="K571" s="140"/>
    </row>
    <row r="572" spans="7:11" ht="12.75">
      <c r="G572" s="80"/>
      <c r="H572" s="140"/>
      <c r="I572" s="140"/>
      <c r="J572" s="140"/>
      <c r="K572" s="140"/>
    </row>
    <row r="573" spans="7:11" ht="12.75">
      <c r="G573" s="80"/>
      <c r="H573" s="140"/>
      <c r="I573" s="140"/>
      <c r="J573" s="140"/>
      <c r="K573" s="140"/>
    </row>
    <row r="574" spans="7:11" ht="12.75">
      <c r="G574" s="80"/>
      <c r="H574" s="140"/>
      <c r="I574" s="140"/>
      <c r="J574" s="140"/>
      <c r="K574" s="140"/>
    </row>
    <row r="575" spans="7:11" ht="12.75">
      <c r="G575" s="80"/>
      <c r="H575" s="140"/>
      <c r="I575" s="140"/>
      <c r="J575" s="140"/>
      <c r="K575" s="140"/>
    </row>
    <row r="576" spans="7:11" ht="12.75">
      <c r="G576" s="80"/>
      <c r="H576" s="140"/>
      <c r="I576" s="140"/>
      <c r="J576" s="140"/>
      <c r="K576" s="140"/>
    </row>
    <row r="577" spans="7:11" ht="12.75">
      <c r="G577" s="80"/>
      <c r="H577" s="140"/>
      <c r="I577" s="140"/>
      <c r="J577" s="140"/>
      <c r="K577" s="140"/>
    </row>
    <row r="578" spans="7:11" ht="12.75">
      <c r="G578" s="80"/>
      <c r="H578" s="140"/>
      <c r="I578" s="140"/>
      <c r="J578" s="140"/>
      <c r="K578" s="140"/>
    </row>
    <row r="579" spans="7:11" ht="12.75">
      <c r="G579" s="80"/>
      <c r="H579" s="140"/>
      <c r="I579" s="140"/>
      <c r="J579" s="140"/>
      <c r="K579" s="140"/>
    </row>
    <row r="580" spans="7:11" ht="12.75">
      <c r="G580" s="80"/>
      <c r="H580" s="140"/>
      <c r="I580" s="140"/>
      <c r="J580" s="140"/>
      <c r="K580" s="140"/>
    </row>
    <row r="581" spans="7:11" ht="12.75">
      <c r="G581" s="80"/>
      <c r="H581" s="140"/>
      <c r="I581" s="140"/>
      <c r="J581" s="140"/>
      <c r="K581" s="140"/>
    </row>
    <row r="582" spans="7:11" ht="12.75">
      <c r="G582" s="80"/>
      <c r="H582" s="140"/>
      <c r="I582" s="140"/>
      <c r="J582" s="140"/>
      <c r="K582" s="140"/>
    </row>
    <row r="583" spans="7:11" ht="12.75">
      <c r="G583" s="80"/>
      <c r="H583" s="140"/>
      <c r="I583" s="140"/>
      <c r="J583" s="140"/>
      <c r="K583" s="140"/>
    </row>
    <row r="584" spans="7:11" ht="12.75">
      <c r="G584" s="80"/>
      <c r="H584" s="140"/>
      <c r="I584" s="140"/>
      <c r="J584" s="140"/>
      <c r="K584" s="140"/>
    </row>
    <row r="585" spans="7:11" ht="12.75">
      <c r="G585" s="80"/>
      <c r="H585" s="140"/>
      <c r="I585" s="140"/>
      <c r="J585" s="140"/>
      <c r="K585" s="140"/>
    </row>
    <row r="586" spans="7:11" ht="12.75">
      <c r="G586" s="80"/>
      <c r="H586" s="140"/>
      <c r="I586" s="140"/>
      <c r="J586" s="140"/>
      <c r="K586" s="140"/>
    </row>
    <row r="587" spans="7:11" ht="12.75">
      <c r="G587" s="80"/>
      <c r="H587" s="140"/>
      <c r="I587" s="140"/>
      <c r="J587" s="140"/>
      <c r="K587" s="140"/>
    </row>
    <row r="588" spans="7:11" ht="12.75">
      <c r="G588" s="80"/>
      <c r="H588" s="140"/>
      <c r="I588" s="140"/>
      <c r="J588" s="140"/>
      <c r="K588" s="140"/>
    </row>
    <row r="589" spans="7:11" ht="12.75">
      <c r="G589" s="80"/>
      <c r="H589" s="140"/>
      <c r="I589" s="140"/>
      <c r="J589" s="140"/>
      <c r="K589" s="140"/>
    </row>
    <row r="590" spans="7:11" ht="12.75">
      <c r="G590" s="80"/>
      <c r="H590" s="140"/>
      <c r="I590" s="140"/>
      <c r="J590" s="140"/>
      <c r="K590" s="140"/>
    </row>
    <row r="591" spans="7:11" ht="12.75">
      <c r="G591" s="80"/>
      <c r="H591" s="140"/>
      <c r="I591" s="140"/>
      <c r="J591" s="140"/>
      <c r="K591" s="140"/>
    </row>
    <row r="592" spans="7:11" ht="12.75">
      <c r="G592" s="80"/>
      <c r="H592" s="140"/>
      <c r="I592" s="140"/>
      <c r="J592" s="140"/>
      <c r="K592" s="140"/>
    </row>
    <row r="593" spans="7:11" ht="12.75">
      <c r="G593" s="80"/>
      <c r="H593" s="140"/>
      <c r="I593" s="140"/>
      <c r="J593" s="140"/>
      <c r="K593" s="140"/>
    </row>
    <row r="594" spans="7:11" ht="12.75">
      <c r="G594" s="80"/>
      <c r="H594" s="140"/>
      <c r="I594" s="140"/>
      <c r="J594" s="140"/>
      <c r="K594" s="140"/>
    </row>
    <row r="595" spans="7:11" ht="12.75">
      <c r="G595" s="80"/>
      <c r="H595" s="140"/>
      <c r="I595" s="140"/>
      <c r="J595" s="140"/>
      <c r="K595" s="140"/>
    </row>
    <row r="596" spans="7:11" ht="12.75">
      <c r="G596" s="80"/>
      <c r="H596" s="140"/>
      <c r="I596" s="140"/>
      <c r="J596" s="140"/>
      <c r="K596" s="140"/>
    </row>
    <row r="597" spans="7:11" ht="12.75">
      <c r="G597" s="80"/>
      <c r="H597" s="140"/>
      <c r="I597" s="140"/>
      <c r="J597" s="140"/>
      <c r="K597" s="140"/>
    </row>
    <row r="598" spans="7:11" ht="12.75">
      <c r="G598" s="80"/>
      <c r="H598" s="140"/>
      <c r="I598" s="140"/>
      <c r="J598" s="140"/>
      <c r="K598" s="140"/>
    </row>
    <row r="599" spans="7:11" ht="12.75">
      <c r="G599" s="80"/>
      <c r="H599" s="140"/>
      <c r="I599" s="140"/>
      <c r="J599" s="140"/>
      <c r="K599" s="140"/>
    </row>
    <row r="600" spans="7:11" ht="12.75">
      <c r="G600" s="80"/>
      <c r="H600" s="140"/>
      <c r="I600" s="140"/>
      <c r="J600" s="140"/>
      <c r="K600" s="140"/>
    </row>
    <row r="601" spans="7:11" ht="12.75">
      <c r="G601" s="80"/>
      <c r="H601" s="140"/>
      <c r="I601" s="140"/>
      <c r="J601" s="140"/>
      <c r="K601" s="140"/>
    </row>
    <row r="602" spans="7:11" ht="12.75">
      <c r="G602" s="80"/>
      <c r="H602" s="140"/>
      <c r="I602" s="140"/>
      <c r="J602" s="140"/>
      <c r="K602" s="140"/>
    </row>
    <row r="603" spans="7:11" ht="12.75">
      <c r="G603" s="80"/>
      <c r="H603" s="140"/>
      <c r="I603" s="140"/>
      <c r="J603" s="140"/>
      <c r="K603" s="140"/>
    </row>
    <row r="604" spans="7:11" ht="12.75">
      <c r="G604" s="80"/>
      <c r="H604" s="140"/>
      <c r="I604" s="140"/>
      <c r="J604" s="140"/>
      <c r="K604" s="140"/>
    </row>
    <row r="605" spans="7:11" ht="12.75">
      <c r="G605" s="80"/>
      <c r="H605" s="140"/>
      <c r="I605" s="140"/>
      <c r="J605" s="140"/>
      <c r="K605" s="140"/>
    </row>
    <row r="606" spans="7:11" ht="12.75">
      <c r="G606" s="80"/>
      <c r="H606" s="140"/>
      <c r="I606" s="140"/>
      <c r="J606" s="140"/>
      <c r="K606" s="140"/>
    </row>
    <row r="607" spans="7:11" ht="12.75">
      <c r="G607" s="80"/>
      <c r="H607" s="140"/>
      <c r="I607" s="140"/>
      <c r="J607" s="140"/>
      <c r="K607" s="140"/>
    </row>
  </sheetData>
  <sheetProtection/>
  <mergeCells count="27">
    <mergeCell ref="C171:C172"/>
    <mergeCell ref="C173:C174"/>
    <mergeCell ref="C240:C241"/>
    <mergeCell ref="C169:C170"/>
    <mergeCell ref="F1:G1"/>
    <mergeCell ref="E2:G2"/>
    <mergeCell ref="F3:G3"/>
    <mergeCell ref="C6:G6"/>
    <mergeCell ref="C167:C168"/>
    <mergeCell ref="E263:G263"/>
    <mergeCell ref="F37:G37"/>
    <mergeCell ref="C38:D38"/>
    <mergeCell ref="E38:G38"/>
    <mergeCell ref="A41:G41"/>
    <mergeCell ref="D45:D46"/>
    <mergeCell ref="C45:C46"/>
    <mergeCell ref="C228:C230"/>
    <mergeCell ref="C231:C232"/>
    <mergeCell ref="F262:G262"/>
    <mergeCell ref="C307:G307"/>
    <mergeCell ref="F264:G264"/>
    <mergeCell ref="C265:G265"/>
    <mergeCell ref="F301:G301"/>
    <mergeCell ref="F302:G302"/>
    <mergeCell ref="E303:G303"/>
    <mergeCell ref="F304:G304"/>
    <mergeCell ref="E305:G305"/>
  </mergeCells>
  <printOptions horizontalCentered="1" verticalCentered="1"/>
  <pageMargins left="0.1968503937007874" right="0.2755905511811024" top="0.3937007874015748" bottom="0.3937007874015748" header="0.65" footer="0.1968503937007874"/>
  <pageSetup fitToHeight="1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codeName="Лист3321211130">
    <pageSetUpPr fitToPage="1"/>
  </sheetPr>
  <dimension ref="A1:K610"/>
  <sheetViews>
    <sheetView tabSelected="1" view="pageBreakPreview" zoomScale="110" zoomScaleSheetLayoutView="110" zoomScalePageLayoutView="0" workbookViewId="0" topLeftCell="A1">
      <selection activeCell="J325" sqref="J325"/>
    </sheetView>
  </sheetViews>
  <sheetFormatPr defaultColWidth="9.00390625" defaultRowHeight="12.75"/>
  <cols>
    <col min="1" max="1" width="4.375" style="0" customWidth="1"/>
    <col min="2" max="2" width="6.00390625" style="75" customWidth="1"/>
    <col min="3" max="3" width="63.50390625" style="75" customWidth="1"/>
    <col min="4" max="4" width="27.50390625" style="77" customWidth="1"/>
    <col min="5" max="5" width="15.50390625" style="78" customWidth="1"/>
    <col min="6" max="6" width="15.00390625" style="80" customWidth="1"/>
    <col min="7" max="7" width="11.50390625" style="81" customWidth="1"/>
    <col min="8" max="8" width="0.5" style="0" customWidth="1"/>
  </cols>
  <sheetData>
    <row r="1" spans="5:8" ht="24.75" customHeight="1">
      <c r="E1" s="2"/>
      <c r="F1" s="246" t="s">
        <v>84</v>
      </c>
      <c r="G1" s="247"/>
      <c r="H1" s="140"/>
    </row>
    <row r="2" spans="5:8" ht="61.5" customHeight="1">
      <c r="E2" s="248" t="s">
        <v>535</v>
      </c>
      <c r="F2" s="249"/>
      <c r="G2" s="249"/>
      <c r="H2" s="140"/>
    </row>
    <row r="3" spans="6:8" ht="12.75" customHeight="1">
      <c r="F3" s="250"/>
      <c r="G3" s="250"/>
      <c r="H3" s="140"/>
    </row>
    <row r="4" spans="7:8" ht="12.75">
      <c r="G4" s="80"/>
      <c r="H4" s="140"/>
    </row>
    <row r="5" spans="7:8" ht="15" customHeight="1">
      <c r="G5" s="80"/>
      <c r="H5" s="140"/>
    </row>
    <row r="6" spans="3:8" ht="30.75" customHeight="1">
      <c r="C6" s="251" t="s">
        <v>531</v>
      </c>
      <c r="D6" s="252"/>
      <c r="E6" s="252"/>
      <c r="F6" s="252"/>
      <c r="G6" s="252"/>
      <c r="H6" s="140"/>
    </row>
    <row r="7" spans="7:8" ht="12.75">
      <c r="G7" s="80"/>
      <c r="H7" s="140"/>
    </row>
    <row r="8" spans="2:7" ht="77.25" customHeight="1">
      <c r="B8" s="82"/>
      <c r="C8" s="207" t="s">
        <v>48</v>
      </c>
      <c r="D8" s="208" t="s">
        <v>49</v>
      </c>
      <c r="E8" s="208" t="s">
        <v>376</v>
      </c>
      <c r="F8" s="207" t="s">
        <v>532</v>
      </c>
      <c r="G8" s="207" t="s">
        <v>50</v>
      </c>
    </row>
    <row r="9" spans="2:7" ht="51.75" customHeight="1">
      <c r="B9" s="82"/>
      <c r="C9" s="23" t="s">
        <v>165</v>
      </c>
      <c r="D9" s="23" t="s">
        <v>458</v>
      </c>
      <c r="E9" s="102">
        <v>464369.9</v>
      </c>
      <c r="F9" s="102">
        <v>466189.6</v>
      </c>
      <c r="G9" s="212">
        <f>F9/E9*100</f>
        <v>100.39186433056922</v>
      </c>
    </row>
    <row r="10" spans="2:7" ht="49.5" customHeight="1">
      <c r="B10" s="82"/>
      <c r="C10" s="23" t="s">
        <v>51</v>
      </c>
      <c r="D10" s="23" t="s">
        <v>160</v>
      </c>
      <c r="E10" s="102">
        <f>1544258+4500</f>
        <v>1548758</v>
      </c>
      <c r="F10" s="102">
        <v>1427572.1</v>
      </c>
      <c r="G10" s="212">
        <f>F10/E10*100</f>
        <v>92.17528497027942</v>
      </c>
    </row>
    <row r="11" spans="2:7" ht="30.75" customHeight="1">
      <c r="B11" s="82"/>
      <c r="C11" s="213" t="s">
        <v>355</v>
      </c>
      <c r="D11" s="213"/>
      <c r="E11" s="102">
        <f>SUM(E9:E10)</f>
        <v>2013127.9</v>
      </c>
      <c r="F11" s="102">
        <f>SUM(F9:F10)</f>
        <v>1893761.7000000002</v>
      </c>
      <c r="G11" s="212">
        <f>F11/E11*100</f>
        <v>94.07061021805919</v>
      </c>
    </row>
    <row r="12" spans="7:9" ht="12.75">
      <c r="G12" s="80"/>
      <c r="H12" s="140"/>
      <c r="I12" s="140"/>
    </row>
    <row r="13" spans="7:9" ht="12.75">
      <c r="G13" s="80"/>
      <c r="H13" s="140"/>
      <c r="I13" s="140"/>
    </row>
    <row r="14" spans="3:9" ht="13.5">
      <c r="C14" s="25"/>
      <c r="G14" s="80"/>
      <c r="H14" s="140"/>
      <c r="I14" s="140"/>
    </row>
    <row r="15" spans="7:9" ht="12.75">
      <c r="G15" s="80"/>
      <c r="H15" s="140"/>
      <c r="I15" s="140"/>
    </row>
    <row r="16" spans="3:9" ht="15" customHeight="1">
      <c r="C16" s="204"/>
      <c r="F16" s="192"/>
      <c r="G16" s="80"/>
      <c r="H16" s="140"/>
      <c r="I16" s="140"/>
    </row>
    <row r="17" spans="7:9" ht="12.75">
      <c r="G17" s="80"/>
      <c r="H17" s="140"/>
      <c r="I17" s="140"/>
    </row>
    <row r="18" spans="7:9" ht="12.75">
      <c r="G18" s="80"/>
      <c r="H18" s="140"/>
      <c r="I18" s="140"/>
    </row>
    <row r="19" spans="7:9" ht="15.75" customHeight="1">
      <c r="G19" s="80"/>
      <c r="H19" s="140"/>
      <c r="I19" s="140"/>
    </row>
    <row r="20" spans="7:9" ht="12.75">
      <c r="G20" s="80"/>
      <c r="H20" s="140"/>
      <c r="I20" s="140"/>
    </row>
    <row r="21" spans="7:9" ht="12.75">
      <c r="G21" s="80"/>
      <c r="H21" s="140"/>
      <c r="I21" s="140"/>
    </row>
    <row r="22" spans="7:9" ht="12.75">
      <c r="G22" s="80"/>
      <c r="H22" s="140"/>
      <c r="I22" s="140"/>
    </row>
    <row r="23" spans="7:9" ht="12.75">
      <c r="G23" s="80"/>
      <c r="H23" s="140"/>
      <c r="I23" s="140"/>
    </row>
    <row r="24" spans="7:9" ht="12.75">
      <c r="G24" s="80"/>
      <c r="H24" s="140"/>
      <c r="I24" s="140"/>
    </row>
    <row r="25" spans="7:9" ht="125.25" customHeight="1">
      <c r="G25" s="80"/>
      <c r="H25" s="140"/>
      <c r="I25" s="140"/>
    </row>
    <row r="26" spans="7:9" ht="12.75" customHeight="1">
      <c r="G26" s="80"/>
      <c r="H26" s="140"/>
      <c r="I26" s="140"/>
    </row>
    <row r="27" spans="7:9" ht="12.75">
      <c r="G27" s="80"/>
      <c r="H27" s="140"/>
      <c r="I27" s="140"/>
    </row>
    <row r="28" spans="7:9" ht="10.5" customHeight="1">
      <c r="G28" s="80"/>
      <c r="H28" s="140"/>
      <c r="I28" s="140"/>
    </row>
    <row r="29" spans="7:9" ht="13.5" customHeight="1">
      <c r="G29" s="80"/>
      <c r="H29" s="140"/>
      <c r="I29" s="140"/>
    </row>
    <row r="30" spans="7:9" ht="14.25" customHeight="1">
      <c r="G30" s="80"/>
      <c r="H30" s="140"/>
      <c r="I30" s="140"/>
    </row>
    <row r="31" spans="7:9" ht="12.75">
      <c r="G31" s="80"/>
      <c r="H31" s="140"/>
      <c r="I31" s="140"/>
    </row>
    <row r="32" spans="7:9" ht="44.25" customHeight="1">
      <c r="G32" s="80"/>
      <c r="H32" s="140"/>
      <c r="I32" s="140"/>
    </row>
    <row r="33" spans="7:9" ht="13.5" customHeight="1">
      <c r="G33" s="80"/>
      <c r="H33" s="140"/>
      <c r="I33" s="140"/>
    </row>
    <row r="34" spans="7:9" ht="189" customHeight="1">
      <c r="G34" s="80"/>
      <c r="H34" s="140"/>
      <c r="I34" s="140"/>
    </row>
    <row r="35" spans="7:9" ht="133.5" customHeight="1">
      <c r="G35" s="80"/>
      <c r="H35" s="140"/>
      <c r="I35" s="140"/>
    </row>
    <row r="36" spans="7:9" ht="51.75" customHeight="1">
      <c r="G36" s="80"/>
      <c r="H36" s="140"/>
      <c r="I36" s="140"/>
    </row>
    <row r="37" spans="3:8" ht="13.5" customHeight="1">
      <c r="C37" s="83"/>
      <c r="E37" s="2"/>
      <c r="F37" s="246" t="s">
        <v>438</v>
      </c>
      <c r="G37" s="247"/>
      <c r="H37" s="140"/>
    </row>
    <row r="38" spans="3:8" ht="47.25" customHeight="1">
      <c r="C38" s="254"/>
      <c r="D38" s="254"/>
      <c r="E38" s="248" t="s">
        <v>535</v>
      </c>
      <c r="F38" s="249"/>
      <c r="G38" s="249"/>
      <c r="H38" s="140"/>
    </row>
    <row r="39" spans="3:7" ht="15.75" customHeight="1" hidden="1">
      <c r="C39" s="83"/>
      <c r="D39" s="37"/>
      <c r="E39" s="84"/>
      <c r="F39" s="85"/>
      <c r="G39" s="86"/>
    </row>
    <row r="40" spans="3:7" ht="24.75" customHeight="1" hidden="1">
      <c r="C40" s="83"/>
      <c r="D40" s="37"/>
      <c r="E40" s="84"/>
      <c r="F40" s="85"/>
      <c r="G40" s="86"/>
    </row>
    <row r="41" spans="1:7" ht="34.5" customHeight="1">
      <c r="A41" s="261" t="s">
        <v>533</v>
      </c>
      <c r="B41" s="262"/>
      <c r="C41" s="262"/>
      <c r="D41" s="262"/>
      <c r="E41" s="262"/>
      <c r="F41" s="262"/>
      <c r="G41" s="262"/>
    </row>
    <row r="42" spans="3:8" ht="4.5" customHeight="1">
      <c r="C42" s="87"/>
      <c r="D42" s="88"/>
      <c r="E42" s="89"/>
      <c r="F42" s="90"/>
      <c r="G42" s="90"/>
      <c r="H42" s="140"/>
    </row>
    <row r="43" spans="3:7" ht="21.75" customHeight="1" hidden="1">
      <c r="C43" s="6"/>
      <c r="D43" s="38"/>
      <c r="E43" s="91"/>
      <c r="F43" s="6"/>
      <c r="G43" s="92"/>
    </row>
    <row r="44" spans="3:7" ht="4.5" customHeight="1" hidden="1">
      <c r="C44" s="83"/>
      <c r="D44" s="36"/>
      <c r="E44" s="89"/>
      <c r="F44" s="83"/>
      <c r="G44" s="93"/>
    </row>
    <row r="45" spans="2:7" ht="48" customHeight="1">
      <c r="B45" s="82"/>
      <c r="C45" s="255" t="s">
        <v>456</v>
      </c>
      <c r="D45" s="263" t="s">
        <v>457</v>
      </c>
      <c r="E45" s="208" t="s">
        <v>380</v>
      </c>
      <c r="F45" s="207" t="s">
        <v>534</v>
      </c>
      <c r="G45" s="206" t="s">
        <v>50</v>
      </c>
    </row>
    <row r="46" spans="2:7" ht="14.25" customHeight="1" hidden="1">
      <c r="B46" s="82"/>
      <c r="C46" s="256"/>
      <c r="D46" s="264"/>
      <c r="E46" s="95"/>
      <c r="F46" s="94"/>
      <c r="G46" s="94"/>
    </row>
    <row r="47" spans="2:7" ht="18" customHeight="1">
      <c r="B47" s="82"/>
      <c r="C47" s="47">
        <v>1</v>
      </c>
      <c r="D47" s="39">
        <v>2</v>
      </c>
      <c r="E47" s="96">
        <v>3</v>
      </c>
      <c r="F47" s="97">
        <v>5</v>
      </c>
      <c r="G47" s="97">
        <v>6</v>
      </c>
    </row>
    <row r="48" spans="2:7" ht="21.75" customHeight="1">
      <c r="B48" s="98"/>
      <c r="C48" s="210" t="s">
        <v>166</v>
      </c>
      <c r="D48" s="40"/>
      <c r="E48" s="99">
        <f>E49+E160</f>
        <v>2013127.9</v>
      </c>
      <c r="F48" s="99">
        <f>F49+F160</f>
        <v>1893761.6999999997</v>
      </c>
      <c r="G48" s="99">
        <f aca="true" t="shared" si="0" ref="G48:G87">F48/E48*100</f>
        <v>94.07061021805916</v>
      </c>
    </row>
    <row r="49" spans="2:7" ht="22.5" customHeight="1">
      <c r="B49" s="100" t="s">
        <v>126</v>
      </c>
      <c r="C49" s="209" t="s">
        <v>165</v>
      </c>
      <c r="D49" s="11"/>
      <c r="E49" s="101">
        <f>E50+E98</f>
        <v>464369.89999999997</v>
      </c>
      <c r="F49" s="101">
        <f>F50+F98</f>
        <v>466189.6</v>
      </c>
      <c r="G49" s="101">
        <f t="shared" si="0"/>
        <v>100.39186433056923</v>
      </c>
    </row>
    <row r="50" spans="2:7" ht="21.75" customHeight="1">
      <c r="B50" s="100" t="s">
        <v>127</v>
      </c>
      <c r="C50" s="209" t="s">
        <v>459</v>
      </c>
      <c r="D50" s="11"/>
      <c r="E50" s="101">
        <f>E51+E57+E63+E67+E75+E80</f>
        <v>400627.19999999995</v>
      </c>
      <c r="F50" s="101">
        <f>F51+F57+F63+F67+F75+F80</f>
        <v>401841.5</v>
      </c>
      <c r="G50" s="101">
        <f t="shared" si="0"/>
        <v>100.30309973960831</v>
      </c>
    </row>
    <row r="51" spans="2:7" ht="15.75" customHeight="1">
      <c r="B51" s="82" t="s">
        <v>128</v>
      </c>
      <c r="C51" s="181" t="s">
        <v>460</v>
      </c>
      <c r="D51" s="41" t="s">
        <v>461</v>
      </c>
      <c r="E51" s="102">
        <f>E52</f>
        <v>242255.49999999997</v>
      </c>
      <c r="F51" s="102">
        <f>F52</f>
        <v>243056.09999999998</v>
      </c>
      <c r="G51" s="102">
        <f t="shared" si="0"/>
        <v>100.33047753301783</v>
      </c>
    </row>
    <row r="52" spans="2:7" ht="13.5" customHeight="1">
      <c r="B52" s="82"/>
      <c r="C52" s="13" t="s">
        <v>462</v>
      </c>
      <c r="D52" s="41" t="s">
        <v>463</v>
      </c>
      <c r="E52" s="102">
        <f>E53+E54+E55+E56</f>
        <v>242255.49999999997</v>
      </c>
      <c r="F52" s="102">
        <f>F53+F54+F55+F56</f>
        <v>243056.09999999998</v>
      </c>
      <c r="G52" s="102">
        <f t="shared" si="0"/>
        <v>100.33047753301783</v>
      </c>
    </row>
    <row r="53" spans="2:7" ht="57.75" customHeight="1">
      <c r="B53" s="82"/>
      <c r="C53" s="29" t="s">
        <v>390</v>
      </c>
      <c r="D53" s="34" t="s">
        <v>485</v>
      </c>
      <c r="E53" s="76">
        <v>237996.4</v>
      </c>
      <c r="F53" s="76">
        <v>238741.6</v>
      </c>
      <c r="G53" s="76">
        <f t="shared" si="0"/>
        <v>100.31311397987533</v>
      </c>
    </row>
    <row r="54" spans="2:7" ht="53.25" customHeight="1">
      <c r="B54" s="82"/>
      <c r="C54" s="29" t="s">
        <v>62</v>
      </c>
      <c r="D54" s="34" t="s">
        <v>464</v>
      </c>
      <c r="E54" s="76">
        <v>987.3</v>
      </c>
      <c r="F54" s="76">
        <v>1032.3</v>
      </c>
      <c r="G54" s="76">
        <f t="shared" si="0"/>
        <v>104.55788514129445</v>
      </c>
    </row>
    <row r="55" spans="2:7" ht="40.5" customHeight="1">
      <c r="B55" s="82"/>
      <c r="C55" s="29" t="s">
        <v>419</v>
      </c>
      <c r="D55" s="34" t="s">
        <v>465</v>
      </c>
      <c r="E55" s="76">
        <v>1525.3</v>
      </c>
      <c r="F55" s="76">
        <v>1529.9</v>
      </c>
      <c r="G55" s="76">
        <f t="shared" si="0"/>
        <v>100.30158001704584</v>
      </c>
    </row>
    <row r="56" spans="2:7" ht="60" customHeight="1">
      <c r="B56" s="82"/>
      <c r="C56" s="29" t="s">
        <v>55</v>
      </c>
      <c r="D56" s="34" t="s">
        <v>466</v>
      </c>
      <c r="E56" s="76">
        <v>1746.5</v>
      </c>
      <c r="F56" s="76">
        <v>1752.3</v>
      </c>
      <c r="G56" s="76">
        <f t="shared" si="0"/>
        <v>100.33209275694246</v>
      </c>
    </row>
    <row r="57" spans="2:7" ht="26.25" customHeight="1">
      <c r="B57" s="82" t="s">
        <v>129</v>
      </c>
      <c r="C57" s="50" t="s">
        <v>420</v>
      </c>
      <c r="D57" s="43" t="s">
        <v>425</v>
      </c>
      <c r="E57" s="152">
        <f>E58</f>
        <v>9470.599999999999</v>
      </c>
      <c r="F57" s="152">
        <f>F58</f>
        <v>9478.3</v>
      </c>
      <c r="G57" s="153">
        <f t="shared" si="0"/>
        <v>100.08130424682705</v>
      </c>
    </row>
    <row r="58" spans="2:7" ht="22.5" customHeight="1">
      <c r="B58" s="82"/>
      <c r="C58" s="50" t="s">
        <v>467</v>
      </c>
      <c r="D58" s="43" t="s">
        <v>468</v>
      </c>
      <c r="E58" s="152">
        <f>SUM(E59:E62)</f>
        <v>9470.599999999999</v>
      </c>
      <c r="F58" s="152">
        <f>SUM(F59:F62)</f>
        <v>9478.3</v>
      </c>
      <c r="G58" s="153">
        <f t="shared" si="0"/>
        <v>100.08130424682705</v>
      </c>
    </row>
    <row r="59" spans="2:7" ht="29.25" customHeight="1">
      <c r="B59" s="82"/>
      <c r="C59" s="151" t="s">
        <v>421</v>
      </c>
      <c r="D59" s="35" t="s">
        <v>426</v>
      </c>
      <c r="E59" s="104">
        <v>4314</v>
      </c>
      <c r="F59" s="104">
        <v>4314.4</v>
      </c>
      <c r="G59" s="156">
        <f t="shared" si="0"/>
        <v>100.00927213722761</v>
      </c>
    </row>
    <row r="60" spans="2:7" ht="38.25" customHeight="1">
      <c r="B60" s="82"/>
      <c r="C60" s="151" t="s">
        <v>422</v>
      </c>
      <c r="D60" s="35" t="s">
        <v>427</v>
      </c>
      <c r="E60" s="104">
        <v>31.7</v>
      </c>
      <c r="F60" s="104">
        <v>31.7</v>
      </c>
      <c r="G60" s="156">
        <f t="shared" si="0"/>
        <v>100</v>
      </c>
    </row>
    <row r="61" spans="2:7" ht="45" customHeight="1">
      <c r="B61" s="82"/>
      <c r="C61" s="151" t="s">
        <v>423</v>
      </c>
      <c r="D61" s="35" t="s">
        <v>428</v>
      </c>
      <c r="E61" s="104">
        <v>5764.4</v>
      </c>
      <c r="F61" s="104">
        <v>5764</v>
      </c>
      <c r="G61" s="156">
        <f t="shared" si="0"/>
        <v>99.99306085629034</v>
      </c>
    </row>
    <row r="62" spans="2:7" ht="39.75" customHeight="1">
      <c r="B62" s="82"/>
      <c r="C62" s="151" t="s">
        <v>424</v>
      </c>
      <c r="D62" s="35" t="s">
        <v>429</v>
      </c>
      <c r="E62" s="104">
        <v>-639.5</v>
      </c>
      <c r="F62" s="104">
        <v>-631.8</v>
      </c>
      <c r="G62" s="156">
        <f t="shared" si="0"/>
        <v>98.79593432369037</v>
      </c>
    </row>
    <row r="63" spans="2:7" ht="14.25" customHeight="1">
      <c r="B63" s="82" t="s">
        <v>130</v>
      </c>
      <c r="C63" s="12" t="s">
        <v>471</v>
      </c>
      <c r="D63" s="44" t="s">
        <v>472</v>
      </c>
      <c r="E63" s="102">
        <f>E64+E65+E66</f>
        <v>42805.3</v>
      </c>
      <c r="F63" s="102">
        <f>F64+F65+F66</f>
        <v>42956.6</v>
      </c>
      <c r="G63" s="102">
        <f t="shared" si="0"/>
        <v>100.3534609032059</v>
      </c>
    </row>
    <row r="64" spans="2:7" ht="15.75" customHeight="1">
      <c r="B64" s="82"/>
      <c r="C64" s="180" t="s">
        <v>473</v>
      </c>
      <c r="D64" s="34" t="s">
        <v>474</v>
      </c>
      <c r="E64" s="104">
        <v>42665.8</v>
      </c>
      <c r="F64" s="156">
        <v>42809.8</v>
      </c>
      <c r="G64" s="76">
        <f t="shared" si="0"/>
        <v>100.33750685560801</v>
      </c>
    </row>
    <row r="65" spans="2:7" ht="12.75" customHeight="1">
      <c r="B65" s="82"/>
      <c r="C65" s="180" t="s">
        <v>475</v>
      </c>
      <c r="D65" s="34" t="s">
        <v>476</v>
      </c>
      <c r="E65" s="104">
        <v>10</v>
      </c>
      <c r="F65" s="104">
        <v>10.1</v>
      </c>
      <c r="G65" s="76">
        <f t="shared" si="0"/>
        <v>101</v>
      </c>
    </row>
    <row r="66" spans="2:7" ht="25.5" customHeight="1">
      <c r="B66" s="82"/>
      <c r="C66" s="180" t="s">
        <v>412</v>
      </c>
      <c r="D66" s="34" t="s">
        <v>413</v>
      </c>
      <c r="E66" s="104">
        <v>129.5</v>
      </c>
      <c r="F66" s="76">
        <v>136.7</v>
      </c>
      <c r="G66" s="76">
        <f t="shared" si="0"/>
        <v>105.55984555984554</v>
      </c>
    </row>
    <row r="67" spans="2:7" ht="13.5" customHeight="1">
      <c r="B67" s="82" t="s">
        <v>131</v>
      </c>
      <c r="C67" s="181" t="s">
        <v>477</v>
      </c>
      <c r="D67" s="44" t="s">
        <v>478</v>
      </c>
      <c r="E67" s="102">
        <f>E68+E70</f>
        <v>96720</v>
      </c>
      <c r="F67" s="102">
        <f>F68+F70</f>
        <v>96946.6</v>
      </c>
      <c r="G67" s="102">
        <f t="shared" si="0"/>
        <v>100.23428453267162</v>
      </c>
    </row>
    <row r="68" spans="2:7" s="2" customFormat="1" ht="14.25" customHeight="1">
      <c r="B68" s="103"/>
      <c r="C68" s="175" t="s">
        <v>479</v>
      </c>
      <c r="D68" s="34" t="s">
        <v>480</v>
      </c>
      <c r="E68" s="76">
        <f>E69</f>
        <v>43137.8</v>
      </c>
      <c r="F68" s="76">
        <f>F69</f>
        <v>43267.5</v>
      </c>
      <c r="G68" s="76">
        <f t="shared" si="0"/>
        <v>100.3006643825137</v>
      </c>
    </row>
    <row r="69" spans="2:7" ht="25.5" customHeight="1">
      <c r="B69" s="82"/>
      <c r="C69" s="175" t="s">
        <v>481</v>
      </c>
      <c r="D69" s="34" t="s">
        <v>482</v>
      </c>
      <c r="E69" s="104">
        <v>43137.8</v>
      </c>
      <c r="F69" s="104">
        <v>43267.5</v>
      </c>
      <c r="G69" s="76">
        <f t="shared" si="0"/>
        <v>100.3006643825137</v>
      </c>
    </row>
    <row r="70" spans="2:7" ht="12" customHeight="1">
      <c r="B70" s="82"/>
      <c r="C70" s="175" t="s">
        <v>483</v>
      </c>
      <c r="D70" s="34" t="s">
        <v>484</v>
      </c>
      <c r="E70" s="76">
        <f>E72+E73</f>
        <v>53582.2</v>
      </c>
      <c r="F70" s="76">
        <f>F72+F73</f>
        <v>53679.1</v>
      </c>
      <c r="G70" s="76">
        <f t="shared" si="0"/>
        <v>100.18084363837245</v>
      </c>
    </row>
    <row r="71" spans="2:7" ht="14.25" customHeight="1">
      <c r="B71" s="82"/>
      <c r="C71" s="175" t="s">
        <v>360</v>
      </c>
      <c r="D71" s="34" t="s">
        <v>359</v>
      </c>
      <c r="E71" s="76">
        <f>E72</f>
        <v>25871</v>
      </c>
      <c r="F71" s="76">
        <f>F72</f>
        <v>25911.6</v>
      </c>
      <c r="G71" s="76">
        <f t="shared" si="0"/>
        <v>100.15693247265278</v>
      </c>
    </row>
    <row r="72" spans="2:7" ht="28.5" customHeight="1">
      <c r="B72" s="82"/>
      <c r="C72" s="151" t="s">
        <v>362</v>
      </c>
      <c r="D72" s="34" t="s">
        <v>361</v>
      </c>
      <c r="E72" s="104">
        <v>25871</v>
      </c>
      <c r="F72" s="104">
        <v>25911.6</v>
      </c>
      <c r="G72" s="76">
        <f t="shared" si="0"/>
        <v>100.15693247265278</v>
      </c>
    </row>
    <row r="73" spans="2:7" ht="16.5" customHeight="1">
      <c r="B73" s="82"/>
      <c r="C73" s="151" t="s">
        <v>364</v>
      </c>
      <c r="D73" s="34" t="s">
        <v>363</v>
      </c>
      <c r="E73" s="104">
        <f>E74</f>
        <v>27711.2</v>
      </c>
      <c r="F73" s="104">
        <f>F74</f>
        <v>27767.5</v>
      </c>
      <c r="G73" s="76">
        <f t="shared" si="0"/>
        <v>100.20316695054707</v>
      </c>
    </row>
    <row r="74" spans="2:7" ht="27" customHeight="1">
      <c r="B74" s="82"/>
      <c r="C74" s="151" t="s">
        <v>366</v>
      </c>
      <c r="D74" s="34" t="s">
        <v>365</v>
      </c>
      <c r="E74" s="104">
        <v>27711.2</v>
      </c>
      <c r="F74" s="104">
        <v>27767.5</v>
      </c>
      <c r="G74" s="76">
        <f t="shared" si="0"/>
        <v>100.20316695054707</v>
      </c>
    </row>
    <row r="75" spans="2:7" ht="13.5" customHeight="1">
      <c r="B75" s="82" t="s">
        <v>132</v>
      </c>
      <c r="C75" s="12" t="s">
        <v>330</v>
      </c>
      <c r="D75" s="44" t="s">
        <v>331</v>
      </c>
      <c r="E75" s="102">
        <f>E76+E78</f>
        <v>9375.8</v>
      </c>
      <c r="F75" s="102">
        <f>F76+F78</f>
        <v>9403.9</v>
      </c>
      <c r="G75" s="102">
        <f t="shared" si="0"/>
        <v>100.29970775827131</v>
      </c>
    </row>
    <row r="76" spans="2:7" ht="23.25" customHeight="1">
      <c r="B76" s="82"/>
      <c r="C76" s="175" t="s">
        <v>332</v>
      </c>
      <c r="D76" s="34" t="s">
        <v>333</v>
      </c>
      <c r="E76" s="76">
        <f>E77</f>
        <v>9225.8</v>
      </c>
      <c r="F76" s="76">
        <f>F77</f>
        <v>9253.9</v>
      </c>
      <c r="G76" s="76">
        <f t="shared" si="0"/>
        <v>100.30458063257387</v>
      </c>
    </row>
    <row r="77" spans="2:7" ht="50.25" customHeight="1">
      <c r="B77" s="82"/>
      <c r="C77" s="175" t="s">
        <v>334</v>
      </c>
      <c r="D77" s="34" t="s">
        <v>335</v>
      </c>
      <c r="E77" s="104">
        <v>9225.8</v>
      </c>
      <c r="F77" s="104">
        <v>9253.9</v>
      </c>
      <c r="G77" s="76">
        <f t="shared" si="0"/>
        <v>100.30458063257387</v>
      </c>
    </row>
    <row r="78" spans="2:7" ht="27" customHeight="1">
      <c r="B78" s="82"/>
      <c r="C78" s="182" t="s">
        <v>336</v>
      </c>
      <c r="D78" s="34" t="s">
        <v>494</v>
      </c>
      <c r="E78" s="76">
        <f>E79</f>
        <v>150</v>
      </c>
      <c r="F78" s="76">
        <f>F79</f>
        <v>150</v>
      </c>
      <c r="G78" s="76">
        <f t="shared" si="0"/>
        <v>100</v>
      </c>
    </row>
    <row r="79" spans="2:7" ht="28.5" customHeight="1">
      <c r="B79" s="82"/>
      <c r="C79" s="183" t="s">
        <v>13</v>
      </c>
      <c r="D79" s="34" t="s">
        <v>14</v>
      </c>
      <c r="E79" s="104">
        <v>150</v>
      </c>
      <c r="F79" s="104">
        <v>150</v>
      </c>
      <c r="G79" s="76">
        <f t="shared" si="0"/>
        <v>100</v>
      </c>
    </row>
    <row r="80" spans="2:7" ht="22.5" customHeight="1">
      <c r="B80" s="82" t="s">
        <v>133</v>
      </c>
      <c r="C80" s="12" t="s">
        <v>15</v>
      </c>
      <c r="D80" s="44" t="s">
        <v>16</v>
      </c>
      <c r="E80" s="102">
        <f>E81+E82+E85+E89+E93+E97</f>
        <v>0</v>
      </c>
      <c r="F80" s="102">
        <f>F81+F82+F85+F89+F93+F97</f>
        <v>0</v>
      </c>
      <c r="G80" s="102">
        <v>0</v>
      </c>
    </row>
    <row r="81" spans="2:7" ht="26.25" customHeight="1" hidden="1">
      <c r="B81" s="82"/>
      <c r="C81" s="3" t="s">
        <v>17</v>
      </c>
      <c r="D81" s="34" t="s">
        <v>18</v>
      </c>
      <c r="E81" s="76"/>
      <c r="F81" s="76"/>
      <c r="G81" s="76">
        <v>0</v>
      </c>
    </row>
    <row r="82" spans="2:7" ht="0.75" customHeight="1" hidden="1">
      <c r="B82" s="82"/>
      <c r="C82" s="3" t="s">
        <v>19</v>
      </c>
      <c r="D82" s="34" t="s">
        <v>20</v>
      </c>
      <c r="E82" s="76">
        <f>E83</f>
        <v>0</v>
      </c>
      <c r="F82" s="76">
        <f>F83</f>
        <v>0</v>
      </c>
      <c r="G82" s="76">
        <v>0</v>
      </c>
    </row>
    <row r="83" spans="2:7" ht="15.75" customHeight="1" hidden="1">
      <c r="B83" s="82"/>
      <c r="C83" s="3" t="s">
        <v>21</v>
      </c>
      <c r="D83" s="34" t="s">
        <v>22</v>
      </c>
      <c r="E83" s="76">
        <f>E84</f>
        <v>0</v>
      </c>
      <c r="F83" s="76">
        <f>F84</f>
        <v>0</v>
      </c>
      <c r="G83" s="76" t="e">
        <f t="shared" si="0"/>
        <v>#DIV/0!</v>
      </c>
    </row>
    <row r="84" spans="2:7" ht="15" customHeight="1" hidden="1">
      <c r="B84" s="82"/>
      <c r="C84" s="3" t="s">
        <v>23</v>
      </c>
      <c r="D84" s="34" t="s">
        <v>24</v>
      </c>
      <c r="E84" s="76"/>
      <c r="F84" s="76">
        <v>0</v>
      </c>
      <c r="G84" s="76" t="e">
        <f t="shared" si="0"/>
        <v>#DIV/0!</v>
      </c>
    </row>
    <row r="85" spans="2:7" ht="12" customHeight="1" hidden="1">
      <c r="B85" s="82"/>
      <c r="C85" s="4" t="s">
        <v>119</v>
      </c>
      <c r="D85" s="34" t="s">
        <v>87</v>
      </c>
      <c r="E85" s="76">
        <f>E86+E87+E88</f>
        <v>0</v>
      </c>
      <c r="F85" s="76">
        <f>F86+F87+F88</f>
        <v>0</v>
      </c>
      <c r="G85" s="76">
        <v>0</v>
      </c>
    </row>
    <row r="86" spans="2:7" ht="13.5" customHeight="1" hidden="1">
      <c r="B86" s="82"/>
      <c r="C86" s="3" t="s">
        <v>25</v>
      </c>
      <c r="D86" s="34" t="s">
        <v>26</v>
      </c>
      <c r="E86" s="76"/>
      <c r="F86" s="76"/>
      <c r="G86" s="76">
        <v>0</v>
      </c>
    </row>
    <row r="87" spans="2:7" ht="16.5" customHeight="1" hidden="1">
      <c r="B87" s="82"/>
      <c r="C87" s="3" t="s">
        <v>27</v>
      </c>
      <c r="D87" s="34" t="s">
        <v>85</v>
      </c>
      <c r="E87" s="76"/>
      <c r="F87" s="76"/>
      <c r="G87" s="76" t="e">
        <f t="shared" si="0"/>
        <v>#DIV/0!</v>
      </c>
    </row>
    <row r="88" spans="2:7" ht="23.25" customHeight="1" hidden="1">
      <c r="B88" s="82"/>
      <c r="C88" s="4" t="s">
        <v>431</v>
      </c>
      <c r="D88" s="34" t="s">
        <v>86</v>
      </c>
      <c r="E88" s="76"/>
      <c r="F88" s="76"/>
      <c r="G88" s="76">
        <v>0</v>
      </c>
    </row>
    <row r="89" spans="2:7" ht="23.25" customHeight="1" hidden="1">
      <c r="B89" s="82"/>
      <c r="C89" s="3" t="s">
        <v>28</v>
      </c>
      <c r="D89" s="34" t="s">
        <v>29</v>
      </c>
      <c r="E89" s="76">
        <f>E90+E91</f>
        <v>0</v>
      </c>
      <c r="F89" s="76">
        <f>F90+F91</f>
        <v>0</v>
      </c>
      <c r="G89" s="76"/>
    </row>
    <row r="90" spans="2:7" ht="24" customHeight="1" hidden="1">
      <c r="B90" s="82"/>
      <c r="C90" s="3" t="s">
        <v>30</v>
      </c>
      <c r="D90" s="34" t="s">
        <v>31</v>
      </c>
      <c r="E90" s="76">
        <v>0</v>
      </c>
      <c r="F90" s="76">
        <v>0</v>
      </c>
      <c r="G90" s="76"/>
    </row>
    <row r="91" spans="2:7" ht="24.75" customHeight="1" hidden="1">
      <c r="B91" s="82"/>
      <c r="C91" s="3" t="s">
        <v>32</v>
      </c>
      <c r="D91" s="34" t="s">
        <v>33</v>
      </c>
      <c r="E91" s="76"/>
      <c r="F91" s="76"/>
      <c r="G91" s="76"/>
    </row>
    <row r="92" spans="2:7" ht="26.25" customHeight="1" hidden="1">
      <c r="B92" s="82"/>
      <c r="C92" s="3" t="s">
        <v>34</v>
      </c>
      <c r="D92" s="34" t="s">
        <v>35</v>
      </c>
      <c r="E92" s="76"/>
      <c r="F92" s="76"/>
      <c r="G92" s="76"/>
    </row>
    <row r="93" spans="2:7" ht="28.5" customHeight="1" hidden="1">
      <c r="B93" s="82"/>
      <c r="C93" s="3" t="s">
        <v>326</v>
      </c>
      <c r="D93" s="34" t="s">
        <v>327</v>
      </c>
      <c r="E93" s="76">
        <f>E94+E95+E96</f>
        <v>0</v>
      </c>
      <c r="F93" s="76">
        <f>F94+F95+F96</f>
        <v>0</v>
      </c>
      <c r="G93" s="76"/>
    </row>
    <row r="94" spans="2:7" ht="24.75" customHeight="1" hidden="1">
      <c r="B94" s="82"/>
      <c r="C94" s="3" t="s">
        <v>328</v>
      </c>
      <c r="D94" s="34" t="s">
        <v>329</v>
      </c>
      <c r="E94" s="76"/>
      <c r="F94" s="76"/>
      <c r="G94" s="76"/>
    </row>
    <row r="95" spans="2:7" ht="24" customHeight="1" hidden="1">
      <c r="B95" s="82"/>
      <c r="C95" s="3" t="s">
        <v>295</v>
      </c>
      <c r="D95" s="34" t="s">
        <v>296</v>
      </c>
      <c r="E95" s="76"/>
      <c r="F95" s="76"/>
      <c r="G95" s="76"/>
    </row>
    <row r="96" spans="2:7" ht="21" customHeight="1" hidden="1">
      <c r="B96" s="82"/>
      <c r="C96" s="3" t="s">
        <v>297</v>
      </c>
      <c r="D96" s="34" t="s">
        <v>298</v>
      </c>
      <c r="E96" s="76"/>
      <c r="F96" s="76"/>
      <c r="G96" s="76"/>
    </row>
    <row r="97" spans="2:7" ht="30.75" customHeight="1" hidden="1">
      <c r="B97" s="82"/>
      <c r="C97" s="3" t="s">
        <v>414</v>
      </c>
      <c r="D97" s="34" t="s">
        <v>415</v>
      </c>
      <c r="E97" s="76"/>
      <c r="F97" s="76"/>
      <c r="G97" s="76">
        <v>0</v>
      </c>
    </row>
    <row r="98" spans="2:7" ht="25.5" customHeight="1">
      <c r="B98" s="82" t="s">
        <v>134</v>
      </c>
      <c r="C98" s="14" t="s">
        <v>299</v>
      </c>
      <c r="D98" s="45"/>
      <c r="E98" s="101">
        <f>E99+E115+E117+E120+E135+E156</f>
        <v>63742.70000000001</v>
      </c>
      <c r="F98" s="101">
        <f>F99+F115+F117+F120+F135+F156</f>
        <v>64348.1</v>
      </c>
      <c r="G98" s="101">
        <f aca="true" t="shared" si="1" ref="G98:G120">F98/E98*100</f>
        <v>100.94975581517566</v>
      </c>
    </row>
    <row r="99" spans="2:7" ht="37.5" customHeight="1">
      <c r="B99" s="82" t="s">
        <v>135</v>
      </c>
      <c r="C99" s="12" t="s">
        <v>300</v>
      </c>
      <c r="D99" s="44" t="s">
        <v>301</v>
      </c>
      <c r="E99" s="102">
        <f>E100+E109+E112</f>
        <v>31210</v>
      </c>
      <c r="F99" s="102">
        <f>F100+F109+F112</f>
        <v>31491.7</v>
      </c>
      <c r="G99" s="102">
        <f t="shared" si="1"/>
        <v>100.90259532201217</v>
      </c>
    </row>
    <row r="100" spans="2:7" ht="55.5" customHeight="1">
      <c r="B100" s="82"/>
      <c r="C100" s="175" t="s">
        <v>82</v>
      </c>
      <c r="D100" s="34" t="s">
        <v>302</v>
      </c>
      <c r="E100" s="76">
        <f>E101+E105+E107</f>
        <v>23056</v>
      </c>
      <c r="F100" s="76">
        <f>F101+F105+F107</f>
        <v>23243.3</v>
      </c>
      <c r="G100" s="76">
        <f t="shared" si="1"/>
        <v>100.81236988202637</v>
      </c>
    </row>
    <row r="101" spans="2:7" ht="51" customHeight="1">
      <c r="B101" s="82"/>
      <c r="C101" s="175" t="s">
        <v>303</v>
      </c>
      <c r="D101" s="34" t="s">
        <v>304</v>
      </c>
      <c r="E101" s="76">
        <f>E102</f>
        <v>20443.8</v>
      </c>
      <c r="F101" s="76">
        <f>F102</f>
        <v>20620.6</v>
      </c>
      <c r="G101" s="76">
        <f t="shared" si="1"/>
        <v>100.86480986900675</v>
      </c>
    </row>
    <row r="102" spans="2:7" ht="61.5" customHeight="1">
      <c r="B102" s="82"/>
      <c r="C102" s="154" t="s">
        <v>243</v>
      </c>
      <c r="D102" s="34" t="s">
        <v>120</v>
      </c>
      <c r="E102" s="104">
        <v>20443.8</v>
      </c>
      <c r="F102" s="104">
        <v>20620.6</v>
      </c>
      <c r="G102" s="76">
        <f t="shared" si="1"/>
        <v>100.86480986900675</v>
      </c>
    </row>
    <row r="103" spans="2:7" ht="1.5" customHeight="1" hidden="1">
      <c r="B103" s="82"/>
      <c r="C103" s="175" t="s">
        <v>305</v>
      </c>
      <c r="D103" s="34" t="s">
        <v>306</v>
      </c>
      <c r="E103" s="76"/>
      <c r="F103" s="76"/>
      <c r="G103" s="76" t="e">
        <f t="shared" si="1"/>
        <v>#DIV/0!</v>
      </c>
    </row>
    <row r="104" spans="2:7" ht="34.5" customHeight="1" hidden="1">
      <c r="B104" s="82"/>
      <c r="C104" s="175" t="s">
        <v>307</v>
      </c>
      <c r="D104" s="34" t="s">
        <v>308</v>
      </c>
      <c r="E104" s="76"/>
      <c r="F104" s="76"/>
      <c r="G104" s="76" t="e">
        <f t="shared" si="1"/>
        <v>#DIV/0!</v>
      </c>
    </row>
    <row r="105" spans="2:7" ht="56.25" customHeight="1">
      <c r="B105" s="82"/>
      <c r="C105" s="175" t="s">
        <v>391</v>
      </c>
      <c r="D105" s="34" t="s">
        <v>309</v>
      </c>
      <c r="E105" s="76">
        <f>E106</f>
        <v>439.9</v>
      </c>
      <c r="F105" s="76">
        <f>F106</f>
        <v>450.3</v>
      </c>
      <c r="G105" s="76">
        <f t="shared" si="1"/>
        <v>102.36417367583543</v>
      </c>
    </row>
    <row r="106" spans="2:7" ht="55.5" customHeight="1">
      <c r="B106" s="82"/>
      <c r="C106" s="154" t="s">
        <v>121</v>
      </c>
      <c r="D106" s="34" t="s">
        <v>310</v>
      </c>
      <c r="E106" s="104">
        <v>439.9</v>
      </c>
      <c r="F106" s="104">
        <v>450.3</v>
      </c>
      <c r="G106" s="76">
        <f t="shared" si="1"/>
        <v>102.36417367583543</v>
      </c>
    </row>
    <row r="107" spans="2:7" ht="38.25" customHeight="1">
      <c r="B107" s="82"/>
      <c r="C107" s="175" t="s">
        <v>323</v>
      </c>
      <c r="D107" s="34" t="s">
        <v>79</v>
      </c>
      <c r="E107" s="76">
        <f>E108</f>
        <v>2172.3</v>
      </c>
      <c r="F107" s="76">
        <f>F108</f>
        <v>2172.4</v>
      </c>
      <c r="G107" s="76">
        <f t="shared" si="1"/>
        <v>100.00460341573446</v>
      </c>
    </row>
    <row r="108" spans="2:7" ht="30" customHeight="1">
      <c r="B108" s="82"/>
      <c r="C108" s="154" t="s">
        <v>322</v>
      </c>
      <c r="D108" s="34" t="s">
        <v>78</v>
      </c>
      <c r="E108" s="104">
        <v>2172.3</v>
      </c>
      <c r="F108" s="104">
        <v>2172.4</v>
      </c>
      <c r="G108" s="76">
        <f t="shared" si="1"/>
        <v>100.00460341573446</v>
      </c>
    </row>
    <row r="109" spans="2:7" ht="15" customHeight="1">
      <c r="B109" s="82"/>
      <c r="C109" s="175" t="s">
        <v>311</v>
      </c>
      <c r="D109" s="34" t="s">
        <v>312</v>
      </c>
      <c r="E109" s="76">
        <f>E110</f>
        <v>1406.4</v>
      </c>
      <c r="F109" s="76">
        <f>F110</f>
        <v>1406.4</v>
      </c>
      <c r="G109" s="76">
        <f t="shared" si="1"/>
        <v>100</v>
      </c>
    </row>
    <row r="110" spans="2:7" ht="40.5" customHeight="1">
      <c r="B110" s="82"/>
      <c r="C110" s="175" t="s">
        <v>313</v>
      </c>
      <c r="D110" s="34" t="s">
        <v>314</v>
      </c>
      <c r="E110" s="76">
        <f>E111</f>
        <v>1406.4</v>
      </c>
      <c r="F110" s="76">
        <f>F111</f>
        <v>1406.4</v>
      </c>
      <c r="G110" s="76">
        <f t="shared" si="1"/>
        <v>100</v>
      </c>
    </row>
    <row r="111" spans="2:7" ht="42" customHeight="1">
      <c r="B111" s="82"/>
      <c r="C111" s="175" t="s">
        <v>315</v>
      </c>
      <c r="D111" s="34" t="s">
        <v>316</v>
      </c>
      <c r="E111" s="104">
        <v>1406.4</v>
      </c>
      <c r="F111" s="104">
        <v>1406.4</v>
      </c>
      <c r="G111" s="76">
        <f t="shared" si="1"/>
        <v>100</v>
      </c>
    </row>
    <row r="112" spans="2:7" ht="56.25" customHeight="1">
      <c r="B112" s="82"/>
      <c r="C112" s="175" t="s">
        <v>238</v>
      </c>
      <c r="D112" s="34" t="s">
        <v>239</v>
      </c>
      <c r="E112" s="76">
        <f>E113</f>
        <v>6747.6</v>
      </c>
      <c r="F112" s="76">
        <f>F113</f>
        <v>6842</v>
      </c>
      <c r="G112" s="76">
        <v>0</v>
      </c>
    </row>
    <row r="113" spans="2:7" ht="57" customHeight="1">
      <c r="B113" s="82"/>
      <c r="C113" s="175" t="s">
        <v>240</v>
      </c>
      <c r="D113" s="34" t="s">
        <v>241</v>
      </c>
      <c r="E113" s="76">
        <f>E114</f>
        <v>6747.6</v>
      </c>
      <c r="F113" s="76">
        <f>F114</f>
        <v>6842</v>
      </c>
      <c r="G113" s="76">
        <v>0</v>
      </c>
    </row>
    <row r="114" spans="2:7" ht="51.75" customHeight="1">
      <c r="B114" s="82"/>
      <c r="C114" s="4" t="s">
        <v>122</v>
      </c>
      <c r="D114" s="34" t="s">
        <v>490</v>
      </c>
      <c r="E114" s="104">
        <v>6747.6</v>
      </c>
      <c r="F114" s="104">
        <v>6842</v>
      </c>
      <c r="G114" s="76">
        <v>0</v>
      </c>
    </row>
    <row r="115" spans="2:7" ht="14.25" customHeight="1">
      <c r="B115" s="82" t="s">
        <v>136</v>
      </c>
      <c r="C115" s="12" t="s">
        <v>491</v>
      </c>
      <c r="D115" s="44" t="s">
        <v>492</v>
      </c>
      <c r="E115" s="102">
        <f>E116</f>
        <v>1780.3</v>
      </c>
      <c r="F115" s="102">
        <f>F116</f>
        <v>1780.6</v>
      </c>
      <c r="G115" s="102">
        <f t="shared" si="1"/>
        <v>100.01685109251251</v>
      </c>
    </row>
    <row r="116" spans="2:7" ht="16.5" customHeight="1">
      <c r="B116" s="82"/>
      <c r="C116" s="175" t="s">
        <v>493</v>
      </c>
      <c r="D116" s="34" t="s">
        <v>354</v>
      </c>
      <c r="E116" s="104">
        <v>1780.3</v>
      </c>
      <c r="F116" s="104">
        <v>1780.6</v>
      </c>
      <c r="G116" s="76">
        <f t="shared" si="1"/>
        <v>100.01685109251251</v>
      </c>
    </row>
    <row r="117" spans="2:7" ht="22.5" customHeight="1">
      <c r="B117" s="82" t="s">
        <v>137</v>
      </c>
      <c r="C117" s="12" t="s">
        <v>356</v>
      </c>
      <c r="D117" s="44" t="s">
        <v>357</v>
      </c>
      <c r="E117" s="102">
        <f>E118+E119</f>
        <v>502.9</v>
      </c>
      <c r="F117" s="102">
        <f>F118+F119</f>
        <v>503</v>
      </c>
      <c r="G117" s="102">
        <f t="shared" si="1"/>
        <v>100.01988466892027</v>
      </c>
    </row>
    <row r="118" spans="2:7" ht="26.25" customHeight="1">
      <c r="B118" s="82"/>
      <c r="C118" s="29" t="s">
        <v>339</v>
      </c>
      <c r="D118" s="34" t="s">
        <v>340</v>
      </c>
      <c r="E118" s="104">
        <v>375.4</v>
      </c>
      <c r="F118" s="104">
        <v>375.4</v>
      </c>
      <c r="G118" s="76">
        <f t="shared" si="1"/>
        <v>100</v>
      </c>
    </row>
    <row r="119" spans="2:7" ht="27" customHeight="1">
      <c r="B119" s="82"/>
      <c r="C119" s="29" t="s">
        <v>342</v>
      </c>
      <c r="D119" s="34" t="s">
        <v>341</v>
      </c>
      <c r="E119" s="104">
        <v>127.5</v>
      </c>
      <c r="F119" s="104">
        <v>127.6</v>
      </c>
      <c r="G119" s="76">
        <f t="shared" si="1"/>
        <v>100.07843137254902</v>
      </c>
    </row>
    <row r="120" spans="2:7" ht="27" customHeight="1">
      <c r="B120" s="82" t="s">
        <v>138</v>
      </c>
      <c r="C120" s="12" t="s">
        <v>358</v>
      </c>
      <c r="D120" s="44" t="s">
        <v>368</v>
      </c>
      <c r="E120" s="102">
        <f>E121+E123+E129+E134+E126</f>
        <v>23001.7</v>
      </c>
      <c r="F120" s="102">
        <f>F121+F123+F129+F134+F126</f>
        <v>23151</v>
      </c>
      <c r="G120" s="102">
        <f t="shared" si="1"/>
        <v>100.64908245912258</v>
      </c>
    </row>
    <row r="121" spans="2:7" ht="17.25" customHeight="1" hidden="1">
      <c r="B121" s="82"/>
      <c r="C121" s="3" t="s">
        <v>369</v>
      </c>
      <c r="D121" s="34" t="s">
        <v>370</v>
      </c>
      <c r="E121" s="76">
        <f>E122</f>
        <v>0</v>
      </c>
      <c r="F121" s="76">
        <f>F122</f>
        <v>0</v>
      </c>
      <c r="G121" s="76">
        <v>0</v>
      </c>
    </row>
    <row r="122" spans="2:7" ht="14.25" customHeight="1" hidden="1">
      <c r="B122" s="82"/>
      <c r="C122" s="3" t="s">
        <v>371</v>
      </c>
      <c r="D122" s="34" t="s">
        <v>372</v>
      </c>
      <c r="E122" s="76">
        <v>0</v>
      </c>
      <c r="F122" s="76">
        <v>0</v>
      </c>
      <c r="G122" s="76">
        <v>0</v>
      </c>
    </row>
    <row r="123" spans="2:7" ht="51" customHeight="1">
      <c r="B123" s="82"/>
      <c r="C123" s="175" t="s">
        <v>373</v>
      </c>
      <c r="D123" s="34" t="s">
        <v>367</v>
      </c>
      <c r="E123" s="76">
        <f>E124</f>
        <v>460.2</v>
      </c>
      <c r="F123" s="76">
        <f>F124</f>
        <v>460.2</v>
      </c>
      <c r="G123" s="76">
        <f aca="true" t="shared" si="2" ref="G123:G140">F123/E123*100</f>
        <v>100</v>
      </c>
    </row>
    <row r="124" spans="2:7" ht="51.75" customHeight="1">
      <c r="B124" s="82"/>
      <c r="C124" s="175" t="s">
        <v>392</v>
      </c>
      <c r="D124" s="34" t="s">
        <v>430</v>
      </c>
      <c r="E124" s="76">
        <f>+E125</f>
        <v>460.2</v>
      </c>
      <c r="F124" s="76">
        <f>F125</f>
        <v>460.2</v>
      </c>
      <c r="G124" s="76">
        <f t="shared" si="2"/>
        <v>100</v>
      </c>
    </row>
    <row r="125" spans="2:7" ht="50.25" customHeight="1">
      <c r="B125" s="82"/>
      <c r="C125" s="154" t="s">
        <v>52</v>
      </c>
      <c r="D125" s="34" t="s">
        <v>343</v>
      </c>
      <c r="E125" s="104">
        <v>460.2</v>
      </c>
      <c r="F125" s="104">
        <v>460.2</v>
      </c>
      <c r="G125" s="76">
        <f t="shared" si="2"/>
        <v>100</v>
      </c>
    </row>
    <row r="126" spans="2:7" ht="66" customHeight="1">
      <c r="B126" s="82"/>
      <c r="C126" s="177" t="s">
        <v>117</v>
      </c>
      <c r="D126" s="34" t="s">
        <v>88</v>
      </c>
      <c r="E126" s="104">
        <f>E127</f>
        <v>3.5</v>
      </c>
      <c r="F126" s="104">
        <f>F127</f>
        <v>7.1</v>
      </c>
      <c r="G126" s="76">
        <f t="shared" si="2"/>
        <v>202.85714285714283</v>
      </c>
    </row>
    <row r="127" spans="2:7" ht="64.5" customHeight="1">
      <c r="B127" s="82"/>
      <c r="C127" s="177" t="s">
        <v>118</v>
      </c>
      <c r="D127" s="34" t="s">
        <v>89</v>
      </c>
      <c r="E127" s="104">
        <f>E128</f>
        <v>3.5</v>
      </c>
      <c r="F127" s="104">
        <f>F128</f>
        <v>7.1</v>
      </c>
      <c r="G127" s="76">
        <f t="shared" si="2"/>
        <v>202.85714285714283</v>
      </c>
    </row>
    <row r="128" spans="2:7" ht="67.5" customHeight="1">
      <c r="B128" s="82"/>
      <c r="C128" s="191" t="s">
        <v>118</v>
      </c>
      <c r="D128" s="34" t="s">
        <v>90</v>
      </c>
      <c r="E128" s="104">
        <v>3.5</v>
      </c>
      <c r="F128" s="104">
        <v>7.1</v>
      </c>
      <c r="G128" s="76">
        <f t="shared" si="2"/>
        <v>202.85714285714283</v>
      </c>
    </row>
    <row r="129" spans="2:7" ht="52.5" customHeight="1">
      <c r="B129" s="82"/>
      <c r="C129" s="175" t="s">
        <v>394</v>
      </c>
      <c r="D129" s="34" t="s">
        <v>395</v>
      </c>
      <c r="E129" s="76">
        <f>E130+E132</f>
        <v>19285.8</v>
      </c>
      <c r="F129" s="76">
        <f>F130+F132</f>
        <v>19431.5</v>
      </c>
      <c r="G129" s="76">
        <f t="shared" si="2"/>
        <v>100.75547812380094</v>
      </c>
    </row>
    <row r="130" spans="2:7" ht="23.25" customHeight="1">
      <c r="B130" s="82"/>
      <c r="C130" s="175" t="s">
        <v>396</v>
      </c>
      <c r="D130" s="34" t="s">
        <v>397</v>
      </c>
      <c r="E130" s="76">
        <f>E131</f>
        <v>18400</v>
      </c>
      <c r="F130" s="76">
        <f>F131</f>
        <v>18545.7</v>
      </c>
      <c r="G130" s="76">
        <f t="shared" si="2"/>
        <v>100.79184782608696</v>
      </c>
    </row>
    <row r="131" spans="2:7" ht="39.75" customHeight="1">
      <c r="B131" s="82"/>
      <c r="C131" s="175" t="s">
        <v>398</v>
      </c>
      <c r="D131" s="34" t="s">
        <v>399</v>
      </c>
      <c r="E131" s="104">
        <v>18400</v>
      </c>
      <c r="F131" s="104">
        <v>18545.7</v>
      </c>
      <c r="G131" s="76">
        <f t="shared" si="2"/>
        <v>100.79184782608696</v>
      </c>
    </row>
    <row r="132" spans="2:7" ht="53.25" customHeight="1">
      <c r="B132" s="82"/>
      <c r="C132" s="175" t="s">
        <v>400</v>
      </c>
      <c r="D132" s="34" t="s">
        <v>401</v>
      </c>
      <c r="E132" s="76">
        <f>E133</f>
        <v>885.8</v>
      </c>
      <c r="F132" s="76">
        <f>F133</f>
        <v>885.8</v>
      </c>
      <c r="G132" s="76">
        <f t="shared" si="2"/>
        <v>100</v>
      </c>
    </row>
    <row r="133" spans="2:7" ht="51.75" customHeight="1">
      <c r="B133" s="82"/>
      <c r="C133" s="184" t="s">
        <v>402</v>
      </c>
      <c r="D133" s="34" t="s">
        <v>403</v>
      </c>
      <c r="E133" s="104">
        <v>885.8</v>
      </c>
      <c r="F133" s="104">
        <v>885.8</v>
      </c>
      <c r="G133" s="76">
        <f t="shared" si="2"/>
        <v>100</v>
      </c>
    </row>
    <row r="134" spans="2:7" ht="66.75" customHeight="1">
      <c r="B134" s="82"/>
      <c r="C134" s="185" t="s">
        <v>436</v>
      </c>
      <c r="D134" s="34" t="s">
        <v>437</v>
      </c>
      <c r="E134" s="104">
        <v>3252.2</v>
      </c>
      <c r="F134" s="104">
        <v>3252.2</v>
      </c>
      <c r="G134" s="76">
        <f t="shared" si="2"/>
        <v>100</v>
      </c>
    </row>
    <row r="135" spans="2:7" ht="15.75" customHeight="1">
      <c r="B135" s="82" t="s">
        <v>139</v>
      </c>
      <c r="C135" s="12" t="s">
        <v>404</v>
      </c>
      <c r="D135" s="44" t="s">
        <v>405</v>
      </c>
      <c r="E135" s="102">
        <f>E136+SUM(E139:E143)+SUM(E146:E154)</f>
        <v>7212.4</v>
      </c>
      <c r="F135" s="102">
        <f>F136+SUM(F139:F143)+SUM(F146:F154)</f>
        <v>7351.7</v>
      </c>
      <c r="G135" s="102">
        <f t="shared" si="2"/>
        <v>101.93139592923299</v>
      </c>
    </row>
    <row r="136" spans="2:7" ht="24.75" customHeight="1">
      <c r="B136" s="82"/>
      <c r="C136" s="175" t="s">
        <v>406</v>
      </c>
      <c r="D136" s="34" t="s">
        <v>407</v>
      </c>
      <c r="E136" s="76">
        <f>E137+E138</f>
        <v>123.60000000000001</v>
      </c>
      <c r="F136" s="76">
        <f>F137+F138</f>
        <v>124.9</v>
      </c>
      <c r="G136" s="76">
        <f t="shared" si="2"/>
        <v>101.05177993527508</v>
      </c>
    </row>
    <row r="137" spans="2:7" ht="42.75" customHeight="1">
      <c r="B137" s="82"/>
      <c r="C137" s="175" t="s">
        <v>393</v>
      </c>
      <c r="D137" s="34" t="s">
        <v>348</v>
      </c>
      <c r="E137" s="104">
        <v>96.9</v>
      </c>
      <c r="F137" s="104">
        <v>97</v>
      </c>
      <c r="G137" s="76">
        <f t="shared" si="2"/>
        <v>100.1031991744066</v>
      </c>
    </row>
    <row r="138" spans="2:7" ht="42.75" customHeight="1">
      <c r="B138" s="82"/>
      <c r="C138" s="175" t="s">
        <v>408</v>
      </c>
      <c r="D138" s="34" t="s">
        <v>349</v>
      </c>
      <c r="E138" s="104">
        <v>26.7</v>
      </c>
      <c r="F138" s="104">
        <v>27.9</v>
      </c>
      <c r="G138" s="76">
        <f t="shared" si="2"/>
        <v>104.4943820224719</v>
      </c>
    </row>
    <row r="139" spans="2:7" ht="36.75" customHeight="1">
      <c r="B139" s="82"/>
      <c r="C139" s="175" t="s">
        <v>410</v>
      </c>
      <c r="D139" s="34" t="s">
        <v>350</v>
      </c>
      <c r="E139" s="104">
        <v>51.2</v>
      </c>
      <c r="F139" s="104">
        <v>51.2</v>
      </c>
      <c r="G139" s="76">
        <f t="shared" si="2"/>
        <v>100</v>
      </c>
    </row>
    <row r="140" spans="2:7" ht="45" customHeight="1">
      <c r="B140" s="82"/>
      <c r="C140" s="175" t="s">
        <v>324</v>
      </c>
      <c r="D140" s="34" t="s">
        <v>504</v>
      </c>
      <c r="E140" s="104">
        <v>343.5</v>
      </c>
      <c r="F140" s="104">
        <v>343.5</v>
      </c>
      <c r="G140" s="76">
        <f t="shared" si="2"/>
        <v>100</v>
      </c>
    </row>
    <row r="141" spans="2:7" ht="37.5" customHeight="1">
      <c r="B141" s="82"/>
      <c r="C141" s="29" t="s">
        <v>68</v>
      </c>
      <c r="D141" s="34" t="s">
        <v>505</v>
      </c>
      <c r="E141" s="76">
        <v>777.4</v>
      </c>
      <c r="F141" s="76">
        <v>783.7</v>
      </c>
      <c r="G141" s="76">
        <v>0</v>
      </c>
    </row>
    <row r="142" spans="2:7" ht="39.75" customHeight="1" hidden="1">
      <c r="B142" s="82"/>
      <c r="C142" s="151" t="s">
        <v>432</v>
      </c>
      <c r="D142" s="35" t="s">
        <v>433</v>
      </c>
      <c r="E142" s="104">
        <v>0</v>
      </c>
      <c r="F142" s="104">
        <v>0</v>
      </c>
      <c r="G142" s="76">
        <v>0</v>
      </c>
    </row>
    <row r="143" spans="2:7" ht="60" customHeight="1">
      <c r="B143" s="82"/>
      <c r="C143" s="154" t="s">
        <v>65</v>
      </c>
      <c r="D143" s="34" t="s">
        <v>321</v>
      </c>
      <c r="E143" s="76">
        <f>E145+E144</f>
        <v>101.2</v>
      </c>
      <c r="F143" s="76">
        <f>F145+F144</f>
        <v>101.2</v>
      </c>
      <c r="G143" s="76">
        <f>F143/E143*100</f>
        <v>100</v>
      </c>
    </row>
    <row r="144" spans="2:7" ht="25.5" customHeight="1" hidden="1">
      <c r="B144" s="82"/>
      <c r="C144" s="151" t="s">
        <v>53</v>
      </c>
      <c r="D144" s="35" t="s">
        <v>54</v>
      </c>
      <c r="E144" s="104">
        <v>0</v>
      </c>
      <c r="F144" s="104">
        <v>0</v>
      </c>
      <c r="G144" s="76">
        <v>0</v>
      </c>
    </row>
    <row r="145" spans="2:7" ht="16.5" customHeight="1">
      <c r="B145" s="82"/>
      <c r="C145" s="175" t="s">
        <v>123</v>
      </c>
      <c r="D145" s="34" t="s">
        <v>351</v>
      </c>
      <c r="E145" s="104">
        <v>101.2</v>
      </c>
      <c r="F145" s="104">
        <v>101.2</v>
      </c>
      <c r="G145" s="76">
        <f>F145/E145*100</f>
        <v>100</v>
      </c>
    </row>
    <row r="146" spans="2:7" ht="42" customHeight="1">
      <c r="B146" s="82"/>
      <c r="C146" s="175" t="s">
        <v>124</v>
      </c>
      <c r="D146" s="34" t="s">
        <v>352</v>
      </c>
      <c r="E146" s="104">
        <v>2628.5</v>
      </c>
      <c r="F146" s="104">
        <v>2716.5</v>
      </c>
      <c r="G146" s="76">
        <f>F146/E146*100</f>
        <v>103.34791706296367</v>
      </c>
    </row>
    <row r="147" spans="2:7" ht="25.5" customHeight="1">
      <c r="B147" s="82"/>
      <c r="C147" s="175" t="s">
        <v>125</v>
      </c>
      <c r="D147" s="34" t="s">
        <v>507</v>
      </c>
      <c r="E147" s="104">
        <v>429</v>
      </c>
      <c r="F147" s="104">
        <v>429</v>
      </c>
      <c r="G147" s="76">
        <f>F147/E147*100</f>
        <v>100</v>
      </c>
    </row>
    <row r="148" spans="2:7" ht="36.75" customHeight="1">
      <c r="B148" s="82"/>
      <c r="C148" s="151" t="s">
        <v>344</v>
      </c>
      <c r="D148" s="35" t="s">
        <v>506</v>
      </c>
      <c r="E148" s="104">
        <v>109.6</v>
      </c>
      <c r="F148" s="104">
        <v>109.6</v>
      </c>
      <c r="G148" s="76">
        <v>0</v>
      </c>
    </row>
    <row r="149" spans="2:7" ht="1.5" customHeight="1" hidden="1">
      <c r="B149" s="82"/>
      <c r="C149" s="151" t="s">
        <v>69</v>
      </c>
      <c r="D149" s="35" t="s">
        <v>435</v>
      </c>
      <c r="E149" s="104">
        <v>0</v>
      </c>
      <c r="F149" s="104">
        <v>0</v>
      </c>
      <c r="G149" s="76">
        <v>0</v>
      </c>
    </row>
    <row r="150" spans="2:7" ht="34.5" customHeight="1" hidden="1">
      <c r="B150" s="82"/>
      <c r="C150" s="151" t="s">
        <v>70</v>
      </c>
      <c r="D150" s="35" t="s">
        <v>71</v>
      </c>
      <c r="E150" s="157">
        <v>0</v>
      </c>
      <c r="F150" s="157" t="s">
        <v>508</v>
      </c>
      <c r="G150" s="76">
        <v>0</v>
      </c>
    </row>
    <row r="151" spans="2:7" ht="51.75" customHeight="1">
      <c r="B151" s="82"/>
      <c r="C151" s="186" t="s">
        <v>346</v>
      </c>
      <c r="D151" s="33" t="s">
        <v>347</v>
      </c>
      <c r="E151" s="157">
        <v>377.7</v>
      </c>
      <c r="F151" s="157">
        <v>378.4</v>
      </c>
      <c r="G151" s="105">
        <f>F151/E151*100</f>
        <v>100.18533227429177</v>
      </c>
    </row>
    <row r="152" spans="2:7" ht="15" customHeight="1" hidden="1">
      <c r="B152" s="82"/>
      <c r="C152" s="187" t="s">
        <v>72</v>
      </c>
      <c r="D152" s="33" t="s">
        <v>73</v>
      </c>
      <c r="E152" s="157">
        <v>0</v>
      </c>
      <c r="F152" s="157">
        <v>0</v>
      </c>
      <c r="G152" s="105">
        <v>0</v>
      </c>
    </row>
    <row r="153" spans="2:7" ht="33" customHeight="1">
      <c r="B153" s="82"/>
      <c r="C153" s="151" t="s">
        <v>446</v>
      </c>
      <c r="D153" s="35" t="s">
        <v>447</v>
      </c>
      <c r="E153" s="104">
        <v>0.7</v>
      </c>
      <c r="F153" s="104">
        <v>0.7</v>
      </c>
      <c r="G153" s="76">
        <f>F153/E153*100</f>
        <v>100</v>
      </c>
    </row>
    <row r="154" spans="2:7" ht="30.75" customHeight="1">
      <c r="B154" s="82"/>
      <c r="C154" s="175" t="s">
        <v>144</v>
      </c>
      <c r="D154" s="42" t="s">
        <v>145</v>
      </c>
      <c r="E154" s="76">
        <f>E155</f>
        <v>2270</v>
      </c>
      <c r="F154" s="76">
        <f>F155</f>
        <v>2313</v>
      </c>
      <c r="G154" s="76">
        <f>F154/E154*100</f>
        <v>101.8942731277533</v>
      </c>
    </row>
    <row r="155" spans="2:7" ht="29.25" customHeight="1">
      <c r="B155" s="82"/>
      <c r="C155" s="175" t="s">
        <v>149</v>
      </c>
      <c r="D155" s="42" t="s">
        <v>150</v>
      </c>
      <c r="E155" s="156">
        <v>2270</v>
      </c>
      <c r="F155" s="104">
        <v>2313</v>
      </c>
      <c r="G155" s="76">
        <f>F155/E155*100</f>
        <v>101.8942731277533</v>
      </c>
    </row>
    <row r="156" spans="2:7" ht="15" customHeight="1">
      <c r="B156" s="82" t="s">
        <v>140</v>
      </c>
      <c r="C156" s="12" t="s">
        <v>151</v>
      </c>
      <c r="D156" s="41" t="s">
        <v>152</v>
      </c>
      <c r="E156" s="102">
        <f>E157+E159</f>
        <v>35.4</v>
      </c>
      <c r="F156" s="102">
        <f>F157+F159</f>
        <v>70.1</v>
      </c>
      <c r="G156" s="102">
        <f>F156/E156*100</f>
        <v>198.0225988700565</v>
      </c>
    </row>
    <row r="157" spans="2:7" s="2" customFormat="1" ht="15.75" customHeight="1">
      <c r="B157" s="103"/>
      <c r="C157" s="175" t="s">
        <v>153</v>
      </c>
      <c r="D157" s="42" t="s">
        <v>154</v>
      </c>
      <c r="E157" s="76">
        <f>E158</f>
        <v>0</v>
      </c>
      <c r="F157" s="76">
        <v>34.5</v>
      </c>
      <c r="G157" s="76">
        <v>0</v>
      </c>
    </row>
    <row r="158" spans="2:7" ht="16.5" customHeight="1">
      <c r="B158" s="82"/>
      <c r="C158" s="175" t="s">
        <v>155</v>
      </c>
      <c r="D158" s="42" t="s">
        <v>156</v>
      </c>
      <c r="E158" s="76">
        <v>0</v>
      </c>
      <c r="F158" s="106">
        <v>34.5</v>
      </c>
      <c r="G158" s="76">
        <v>0</v>
      </c>
    </row>
    <row r="159" spans="2:7" ht="13.5" customHeight="1">
      <c r="B159" s="82"/>
      <c r="C159" s="175" t="s">
        <v>157</v>
      </c>
      <c r="D159" s="42" t="s">
        <v>158</v>
      </c>
      <c r="E159" s="104">
        <v>35.4</v>
      </c>
      <c r="F159" s="104">
        <v>35.6</v>
      </c>
      <c r="G159" s="76">
        <f aca="true" t="shared" si="3" ref="G159:G226">F159/E159*100</f>
        <v>100.56497175141243</v>
      </c>
    </row>
    <row r="160" spans="1:7" ht="17.25" customHeight="1">
      <c r="A160" s="30"/>
      <c r="B160" s="70" t="s">
        <v>141</v>
      </c>
      <c r="C160" s="48" t="s">
        <v>159</v>
      </c>
      <c r="D160" s="59" t="s">
        <v>160</v>
      </c>
      <c r="E160" s="143">
        <f>E161+E250+E251+E248</f>
        <v>1548758</v>
      </c>
      <c r="F160" s="143">
        <f>F161+F250+F251</f>
        <v>1427572.0999999999</v>
      </c>
      <c r="G160" s="101">
        <f t="shared" si="3"/>
        <v>92.1752849702794</v>
      </c>
    </row>
    <row r="161" spans="1:7" ht="27" customHeight="1">
      <c r="A161" s="30"/>
      <c r="B161" s="70" t="s">
        <v>142</v>
      </c>
      <c r="C161" s="49" t="s">
        <v>249</v>
      </c>
      <c r="D161" s="59" t="s">
        <v>248</v>
      </c>
      <c r="E161" s="143">
        <f>E162+E166+E190+E239</f>
        <v>1452328.5</v>
      </c>
      <c r="F161" s="143">
        <f>F162+F166+F190+F239</f>
        <v>1428798.7</v>
      </c>
      <c r="G161" s="101">
        <f t="shared" si="3"/>
        <v>98.37985689876636</v>
      </c>
    </row>
    <row r="162" spans="1:7" ht="23.25" customHeight="1">
      <c r="A162" s="30"/>
      <c r="B162" s="70" t="s">
        <v>244</v>
      </c>
      <c r="C162" s="15" t="s">
        <v>161</v>
      </c>
      <c r="D162" s="60" t="s">
        <v>174</v>
      </c>
      <c r="E162" s="144">
        <f>E163+E165+E164</f>
        <v>137263</v>
      </c>
      <c r="F162" s="144">
        <f>F163+F165+F164</f>
        <v>137263</v>
      </c>
      <c r="G162" s="145">
        <f t="shared" si="3"/>
        <v>100</v>
      </c>
    </row>
    <row r="163" spans="1:7" ht="26.25" customHeight="1">
      <c r="A163" s="30"/>
      <c r="B163" s="70"/>
      <c r="C163" s="175" t="s">
        <v>250</v>
      </c>
      <c r="D163" s="61" t="s">
        <v>175</v>
      </c>
      <c r="E163" s="158">
        <v>23082</v>
      </c>
      <c r="F163" s="158">
        <v>23082</v>
      </c>
      <c r="G163" s="76">
        <f t="shared" si="3"/>
        <v>100</v>
      </c>
    </row>
    <row r="164" spans="1:7" ht="26.25" customHeight="1">
      <c r="A164" s="30"/>
      <c r="B164" s="70"/>
      <c r="C164" s="175" t="s">
        <v>250</v>
      </c>
      <c r="D164" s="61" t="s">
        <v>175</v>
      </c>
      <c r="E164" s="158">
        <v>70984.2</v>
      </c>
      <c r="F164" s="158">
        <v>70984.2</v>
      </c>
      <c r="G164" s="76">
        <f t="shared" si="3"/>
        <v>100</v>
      </c>
    </row>
    <row r="165" spans="1:7" ht="24.75" customHeight="1">
      <c r="A165" s="30"/>
      <c r="B165" s="70"/>
      <c r="C165" s="175" t="s">
        <v>495</v>
      </c>
      <c r="D165" s="61" t="s">
        <v>176</v>
      </c>
      <c r="E165" s="158">
        <v>43196.8</v>
      </c>
      <c r="F165" s="158">
        <v>43196.8</v>
      </c>
      <c r="G165" s="76">
        <f t="shared" si="3"/>
        <v>100</v>
      </c>
    </row>
    <row r="166" spans="1:7" ht="35.25" customHeight="1">
      <c r="A166" s="30"/>
      <c r="B166" s="70" t="s">
        <v>245</v>
      </c>
      <c r="C166" s="188" t="s">
        <v>282</v>
      </c>
      <c r="D166" s="62" t="s">
        <v>177</v>
      </c>
      <c r="E166" s="144">
        <f>SUM(E167:E176)</f>
        <v>207531.1</v>
      </c>
      <c r="F166" s="144">
        <f>SUM(F167:F176)</f>
        <v>193252.7</v>
      </c>
      <c r="G166" s="145">
        <f t="shared" si="3"/>
        <v>93.1198745633787</v>
      </c>
    </row>
    <row r="167" spans="1:7" ht="26.25" customHeight="1">
      <c r="A167" s="30"/>
      <c r="B167" s="70"/>
      <c r="C167" s="267" t="s">
        <v>409</v>
      </c>
      <c r="D167" s="63" t="s">
        <v>509</v>
      </c>
      <c r="E167" s="159">
        <v>45675</v>
      </c>
      <c r="F167" s="159">
        <v>45675</v>
      </c>
      <c r="G167" s="76">
        <f t="shared" si="3"/>
        <v>100</v>
      </c>
    </row>
    <row r="168" spans="1:7" ht="31.5" customHeight="1">
      <c r="A168" s="30"/>
      <c r="B168" s="70"/>
      <c r="C168" s="268"/>
      <c r="D168" s="63" t="s">
        <v>510</v>
      </c>
      <c r="E168" s="159">
        <v>461.4</v>
      </c>
      <c r="F168" s="159">
        <v>461.4</v>
      </c>
      <c r="G168" s="76">
        <f t="shared" si="3"/>
        <v>100</v>
      </c>
    </row>
    <row r="169" spans="1:7" ht="21" customHeight="1">
      <c r="A169" s="30"/>
      <c r="B169" s="70"/>
      <c r="C169" s="244" t="s">
        <v>345</v>
      </c>
      <c r="D169" s="211" t="s">
        <v>178</v>
      </c>
      <c r="E169" s="230">
        <v>1002.5</v>
      </c>
      <c r="F169" s="230">
        <v>1002.5</v>
      </c>
      <c r="G169" s="76">
        <f t="shared" si="3"/>
        <v>100</v>
      </c>
    </row>
    <row r="170" spans="1:7" ht="20.25" customHeight="1">
      <c r="A170" s="30"/>
      <c r="B170" s="70"/>
      <c r="C170" s="245"/>
      <c r="D170" s="211" t="s">
        <v>179</v>
      </c>
      <c r="E170" s="160">
        <v>2988.1</v>
      </c>
      <c r="F170" s="160">
        <v>2988.1</v>
      </c>
      <c r="G170" s="76">
        <f t="shared" si="3"/>
        <v>100</v>
      </c>
    </row>
    <row r="171" spans="1:7" ht="20.25" customHeight="1">
      <c r="A171" s="30"/>
      <c r="B171" s="70"/>
      <c r="C171" s="269" t="s">
        <v>103</v>
      </c>
      <c r="D171" s="211" t="s">
        <v>104</v>
      </c>
      <c r="E171" s="160">
        <v>17.6</v>
      </c>
      <c r="F171" s="160">
        <v>13.8</v>
      </c>
      <c r="G171" s="76">
        <f t="shared" si="3"/>
        <v>78.4090909090909</v>
      </c>
    </row>
    <row r="172" spans="1:7" ht="20.25" customHeight="1">
      <c r="A172" s="30"/>
      <c r="B172" s="70"/>
      <c r="C172" s="270"/>
      <c r="D172" s="211" t="s">
        <v>105</v>
      </c>
      <c r="E172" s="160">
        <v>202.8</v>
      </c>
      <c r="F172" s="160">
        <v>159.2</v>
      </c>
      <c r="G172" s="76">
        <f t="shared" si="3"/>
        <v>78.50098619329387</v>
      </c>
    </row>
    <row r="173" spans="1:7" ht="20.25" customHeight="1">
      <c r="A173" s="30"/>
      <c r="B173" s="70"/>
      <c r="C173" s="269" t="s">
        <v>511</v>
      </c>
      <c r="D173" s="211" t="s">
        <v>106</v>
      </c>
      <c r="E173" s="160">
        <v>101</v>
      </c>
      <c r="F173" s="160">
        <v>101</v>
      </c>
      <c r="G173" s="76">
        <f t="shared" si="3"/>
        <v>100</v>
      </c>
    </row>
    <row r="174" spans="1:7" ht="24.75" customHeight="1">
      <c r="A174" s="30"/>
      <c r="B174" s="70"/>
      <c r="C174" s="270"/>
      <c r="D174" s="211" t="s">
        <v>107</v>
      </c>
      <c r="E174" s="160">
        <v>10000</v>
      </c>
      <c r="F174" s="160">
        <v>9994.7</v>
      </c>
      <c r="G174" s="76">
        <f t="shared" si="3"/>
        <v>99.947</v>
      </c>
    </row>
    <row r="175" spans="1:7" ht="28.5" customHeight="1" hidden="1">
      <c r="A175" s="30"/>
      <c r="B175" s="70"/>
      <c r="C175" s="189"/>
      <c r="D175" s="63"/>
      <c r="E175" s="160"/>
      <c r="F175" s="160"/>
      <c r="G175" s="76" t="e">
        <f t="shared" si="3"/>
        <v>#DIV/0!</v>
      </c>
    </row>
    <row r="176" spans="1:7" ht="13.5" customHeight="1">
      <c r="A176" s="30"/>
      <c r="B176" s="70"/>
      <c r="C176" s="49" t="s">
        <v>163</v>
      </c>
      <c r="D176" s="64" t="s">
        <v>180</v>
      </c>
      <c r="E176" s="143">
        <f>E177</f>
        <v>147082.7</v>
      </c>
      <c r="F176" s="143">
        <f>F177</f>
        <v>132857</v>
      </c>
      <c r="G176" s="101">
        <f t="shared" si="3"/>
        <v>90.32809433060449</v>
      </c>
    </row>
    <row r="177" spans="1:7" ht="15.75" customHeight="1">
      <c r="A177" s="30"/>
      <c r="B177" s="70"/>
      <c r="C177" s="190" t="s">
        <v>164</v>
      </c>
      <c r="D177" s="65" t="s">
        <v>181</v>
      </c>
      <c r="E177" s="143">
        <f>SUM(E178:E189)</f>
        <v>147082.7</v>
      </c>
      <c r="F177" s="143">
        <f>SUM(F178:F189)</f>
        <v>132857</v>
      </c>
      <c r="G177" s="101">
        <f t="shared" si="3"/>
        <v>90.32809433060449</v>
      </c>
    </row>
    <row r="178" spans="1:7" ht="28.5" customHeight="1">
      <c r="A178" s="30"/>
      <c r="B178" s="70"/>
      <c r="C178" s="175" t="s">
        <v>513</v>
      </c>
      <c r="D178" s="63" t="s">
        <v>514</v>
      </c>
      <c r="E178" s="159">
        <v>132.4</v>
      </c>
      <c r="F178" s="159">
        <v>132.4</v>
      </c>
      <c r="G178" s="76">
        <v>0</v>
      </c>
    </row>
    <row r="179" spans="1:7" ht="56.25" customHeight="1">
      <c r="A179" s="30"/>
      <c r="B179" s="71"/>
      <c r="C179" s="177" t="s">
        <v>36</v>
      </c>
      <c r="D179" s="63" t="s">
        <v>182</v>
      </c>
      <c r="E179" s="159">
        <v>16056.1</v>
      </c>
      <c r="F179" s="160">
        <v>16056.1</v>
      </c>
      <c r="G179" s="76">
        <f t="shared" si="3"/>
        <v>100</v>
      </c>
    </row>
    <row r="180" spans="1:7" ht="27.75" customHeight="1">
      <c r="A180" s="30"/>
      <c r="B180" s="71"/>
      <c r="C180" s="175" t="s">
        <v>498</v>
      </c>
      <c r="D180" s="63" t="s">
        <v>183</v>
      </c>
      <c r="E180" s="159">
        <v>4123.8</v>
      </c>
      <c r="F180" s="160">
        <v>4051.9</v>
      </c>
      <c r="G180" s="76">
        <f t="shared" si="3"/>
        <v>98.25646248605655</v>
      </c>
    </row>
    <row r="181" spans="1:7" ht="25.5" customHeight="1" hidden="1">
      <c r="A181" s="30"/>
      <c r="B181" s="71"/>
      <c r="C181" s="175" t="s">
        <v>499</v>
      </c>
      <c r="D181" s="63" t="s">
        <v>500</v>
      </c>
      <c r="E181" s="159"/>
      <c r="F181" s="160"/>
      <c r="G181" s="76" t="e">
        <f t="shared" si="3"/>
        <v>#DIV/0!</v>
      </c>
    </row>
    <row r="182" spans="1:7" ht="28.5" customHeight="1" hidden="1">
      <c r="A182" s="30"/>
      <c r="B182" s="71"/>
      <c r="C182" s="175" t="s">
        <v>501</v>
      </c>
      <c r="D182" s="63" t="s">
        <v>502</v>
      </c>
      <c r="E182" s="159"/>
      <c r="F182" s="160"/>
      <c r="G182" s="76" t="e">
        <f t="shared" si="3"/>
        <v>#DIV/0!</v>
      </c>
    </row>
    <row r="183" spans="1:7" ht="57.75" customHeight="1">
      <c r="A183" s="30"/>
      <c r="B183" s="71"/>
      <c r="C183" s="177" t="s">
        <v>36</v>
      </c>
      <c r="D183" s="63" t="s">
        <v>184</v>
      </c>
      <c r="E183" s="159">
        <v>17574.2</v>
      </c>
      <c r="F183" s="160">
        <v>17574.2</v>
      </c>
      <c r="G183" s="76">
        <f t="shared" si="3"/>
        <v>100</v>
      </c>
    </row>
    <row r="184" spans="1:7" ht="39.75" customHeight="1">
      <c r="A184" s="30"/>
      <c r="B184" s="71"/>
      <c r="C184" s="177" t="s">
        <v>515</v>
      </c>
      <c r="D184" s="63" t="s">
        <v>516</v>
      </c>
      <c r="E184" s="159">
        <v>47.5</v>
      </c>
      <c r="F184" s="160">
        <v>47.5</v>
      </c>
      <c r="G184" s="76">
        <f t="shared" si="3"/>
        <v>100</v>
      </c>
    </row>
    <row r="185" spans="1:7" ht="41.25" customHeight="1">
      <c r="A185" s="30"/>
      <c r="B185" s="71"/>
      <c r="C185" s="177" t="s">
        <v>37</v>
      </c>
      <c r="D185" s="63" t="s">
        <v>185</v>
      </c>
      <c r="E185" s="159">
        <v>16701.1</v>
      </c>
      <c r="F185" s="160">
        <v>16701.1</v>
      </c>
      <c r="G185" s="76">
        <f t="shared" si="3"/>
        <v>100</v>
      </c>
    </row>
    <row r="186" spans="1:7" ht="41.25" customHeight="1">
      <c r="A186" s="30"/>
      <c r="B186" s="71"/>
      <c r="C186" s="177" t="s">
        <v>517</v>
      </c>
      <c r="D186" s="63" t="s">
        <v>518</v>
      </c>
      <c r="E186" s="159">
        <v>3428.1</v>
      </c>
      <c r="F186" s="160">
        <v>3428.1</v>
      </c>
      <c r="G186" s="76">
        <f t="shared" si="3"/>
        <v>100</v>
      </c>
    </row>
    <row r="187" spans="1:7" ht="41.25" customHeight="1">
      <c r="A187" s="30"/>
      <c r="B187" s="71"/>
      <c r="C187" s="177" t="s">
        <v>519</v>
      </c>
      <c r="D187" s="63" t="s">
        <v>520</v>
      </c>
      <c r="E187" s="159">
        <v>38188.8</v>
      </c>
      <c r="F187" s="160">
        <v>25776.6</v>
      </c>
      <c r="G187" s="76">
        <f t="shared" si="3"/>
        <v>67.49780040221216</v>
      </c>
    </row>
    <row r="188" spans="1:7" ht="41.25" customHeight="1">
      <c r="A188" s="30"/>
      <c r="B188" s="71"/>
      <c r="C188" s="177" t="s">
        <v>108</v>
      </c>
      <c r="D188" s="63" t="s">
        <v>109</v>
      </c>
      <c r="E188" s="159">
        <v>13263.1</v>
      </c>
      <c r="F188" s="160">
        <v>11521.6</v>
      </c>
      <c r="G188" s="76">
        <f t="shared" si="3"/>
        <v>86.86958554184166</v>
      </c>
    </row>
    <row r="189" spans="1:7" ht="66.75" customHeight="1">
      <c r="A189" s="30"/>
      <c r="B189" s="71"/>
      <c r="C189" s="177" t="s">
        <v>503</v>
      </c>
      <c r="D189" s="63" t="s">
        <v>187</v>
      </c>
      <c r="E189" s="159">
        <v>37567.6</v>
      </c>
      <c r="F189" s="160">
        <v>37567.5</v>
      </c>
      <c r="G189" s="76">
        <f t="shared" si="3"/>
        <v>99.99973381317945</v>
      </c>
    </row>
    <row r="190" spans="1:7" ht="27.75" customHeight="1">
      <c r="A190" s="30"/>
      <c r="B190" s="70" t="s">
        <v>246</v>
      </c>
      <c r="C190" s="165" t="s">
        <v>283</v>
      </c>
      <c r="D190" s="166" t="s">
        <v>188</v>
      </c>
      <c r="E190" s="144">
        <f>E191+E192+SUM(E228:E238)</f>
        <v>1042025.3</v>
      </c>
      <c r="F190" s="144">
        <f>F191+F192+SUM(F228:F238)</f>
        <v>1041093</v>
      </c>
      <c r="G190" s="145">
        <f t="shared" si="3"/>
        <v>99.91053000344617</v>
      </c>
    </row>
    <row r="191" spans="1:7" ht="38.25" customHeight="1">
      <c r="A191" s="30"/>
      <c r="B191" s="70"/>
      <c r="C191" s="167" t="s">
        <v>286</v>
      </c>
      <c r="D191" s="168" t="s">
        <v>189</v>
      </c>
      <c r="E191" s="160">
        <v>37644.4</v>
      </c>
      <c r="F191" s="160">
        <v>37644.4</v>
      </c>
      <c r="G191" s="76">
        <f t="shared" si="3"/>
        <v>100</v>
      </c>
    </row>
    <row r="192" spans="1:7" ht="27.75" customHeight="1">
      <c r="A192" s="30"/>
      <c r="B192" s="70"/>
      <c r="C192" s="169" t="s">
        <v>284</v>
      </c>
      <c r="D192" s="170" t="s">
        <v>190</v>
      </c>
      <c r="E192" s="143">
        <f>SUM(E193:E227)</f>
        <v>889848.3</v>
      </c>
      <c r="F192" s="143">
        <f>SUM(F193:F227)</f>
        <v>889847</v>
      </c>
      <c r="G192" s="101">
        <f t="shared" si="3"/>
        <v>99.9998539076829</v>
      </c>
    </row>
    <row r="193" spans="1:7" ht="37.5" customHeight="1">
      <c r="A193" s="30"/>
      <c r="B193" s="70"/>
      <c r="C193" s="171" t="s">
        <v>74</v>
      </c>
      <c r="D193" s="172" t="s">
        <v>191</v>
      </c>
      <c r="E193" s="164">
        <v>4.9</v>
      </c>
      <c r="F193" s="164">
        <v>4.9</v>
      </c>
      <c r="G193" s="76">
        <f t="shared" si="3"/>
        <v>100</v>
      </c>
    </row>
    <row r="194" spans="1:7" ht="55.5" customHeight="1">
      <c r="A194" s="30"/>
      <c r="B194" s="70"/>
      <c r="C194" s="171" t="s">
        <v>75</v>
      </c>
      <c r="D194" s="172" t="s">
        <v>192</v>
      </c>
      <c r="E194" s="158">
        <v>10175.2</v>
      </c>
      <c r="F194" s="158">
        <v>10175.2</v>
      </c>
      <c r="G194" s="76">
        <f t="shared" si="3"/>
        <v>100</v>
      </c>
    </row>
    <row r="195" spans="1:7" ht="55.5" customHeight="1">
      <c r="A195" s="30"/>
      <c r="B195" s="70"/>
      <c r="C195" s="173" t="s">
        <v>242</v>
      </c>
      <c r="D195" s="172" t="s">
        <v>193</v>
      </c>
      <c r="E195" s="160">
        <v>42691.3</v>
      </c>
      <c r="F195" s="160">
        <v>42691.3</v>
      </c>
      <c r="G195" s="76">
        <f t="shared" si="3"/>
        <v>100</v>
      </c>
    </row>
    <row r="196" spans="1:7" ht="67.5" customHeight="1">
      <c r="A196" s="30"/>
      <c r="B196" s="70"/>
      <c r="C196" s="174" t="s">
        <v>521</v>
      </c>
      <c r="D196" s="172" t="s">
        <v>194</v>
      </c>
      <c r="E196" s="160">
        <v>218.8</v>
      </c>
      <c r="F196" s="160">
        <v>218.8</v>
      </c>
      <c r="G196" s="76">
        <f t="shared" si="3"/>
        <v>100</v>
      </c>
    </row>
    <row r="197" spans="1:7" ht="36.75" customHeight="1">
      <c r="A197" s="30"/>
      <c r="B197" s="70"/>
      <c r="C197" s="175" t="s">
        <v>287</v>
      </c>
      <c r="D197" s="172" t="s">
        <v>195</v>
      </c>
      <c r="E197" s="160">
        <v>485.7</v>
      </c>
      <c r="F197" s="160">
        <v>485.7</v>
      </c>
      <c r="G197" s="76">
        <f t="shared" si="3"/>
        <v>100</v>
      </c>
    </row>
    <row r="198" spans="1:7" ht="44.25" customHeight="1">
      <c r="A198" s="30"/>
      <c r="B198" s="70"/>
      <c r="C198" s="175" t="s">
        <v>38</v>
      </c>
      <c r="D198" s="172" t="s">
        <v>196</v>
      </c>
      <c r="E198" s="160">
        <v>103.7</v>
      </c>
      <c r="F198" s="160">
        <v>103.7</v>
      </c>
      <c r="G198" s="76">
        <f t="shared" si="3"/>
        <v>100</v>
      </c>
    </row>
    <row r="199" spans="1:7" ht="31.5" customHeight="1">
      <c r="A199" s="30"/>
      <c r="B199" s="70"/>
      <c r="C199" s="175" t="s">
        <v>39</v>
      </c>
      <c r="D199" s="172" t="s">
        <v>197</v>
      </c>
      <c r="E199" s="160">
        <v>15770.7</v>
      </c>
      <c r="F199" s="160">
        <v>15770.5</v>
      </c>
      <c r="G199" s="76">
        <f t="shared" si="3"/>
        <v>99.99873182547383</v>
      </c>
    </row>
    <row r="200" spans="1:7" ht="39" customHeight="1">
      <c r="A200" s="30"/>
      <c r="B200" s="70"/>
      <c r="C200" s="175" t="s">
        <v>40</v>
      </c>
      <c r="D200" s="172" t="s">
        <v>198</v>
      </c>
      <c r="E200" s="160">
        <v>220.8</v>
      </c>
      <c r="F200" s="160">
        <v>220.8</v>
      </c>
      <c r="G200" s="76">
        <f t="shared" si="3"/>
        <v>100</v>
      </c>
    </row>
    <row r="201" spans="1:7" ht="51" customHeight="1">
      <c r="A201" s="30"/>
      <c r="B201" s="70"/>
      <c r="C201" s="151" t="s">
        <v>448</v>
      </c>
      <c r="D201" s="172" t="s">
        <v>199</v>
      </c>
      <c r="E201" s="160">
        <v>301435.1</v>
      </c>
      <c r="F201" s="160">
        <v>301435.1</v>
      </c>
      <c r="G201" s="76">
        <f t="shared" si="3"/>
        <v>100</v>
      </c>
    </row>
    <row r="202" spans="1:7" ht="43.5" customHeight="1" hidden="1">
      <c r="A202" s="30"/>
      <c r="B202" s="70"/>
      <c r="C202" s="151" t="s">
        <v>522</v>
      </c>
      <c r="D202" s="172" t="s">
        <v>523</v>
      </c>
      <c r="E202" s="160"/>
      <c r="F202" s="160"/>
      <c r="G202" s="76" t="e">
        <f t="shared" si="3"/>
        <v>#DIV/0!</v>
      </c>
    </row>
    <row r="203" spans="1:7" ht="50.25" customHeight="1">
      <c r="A203" s="30"/>
      <c r="B203" s="70"/>
      <c r="C203" s="151" t="s">
        <v>524</v>
      </c>
      <c r="D203" s="172" t="s">
        <v>200</v>
      </c>
      <c r="E203" s="160">
        <v>47.3</v>
      </c>
      <c r="F203" s="160">
        <v>47.3</v>
      </c>
      <c r="G203" s="76">
        <f t="shared" si="3"/>
        <v>100</v>
      </c>
    </row>
    <row r="204" spans="1:7" ht="54.75" customHeight="1">
      <c r="A204" s="30"/>
      <c r="B204" s="70"/>
      <c r="C204" s="176" t="s">
        <v>525</v>
      </c>
      <c r="D204" s="172" t="s">
        <v>201</v>
      </c>
      <c r="E204" s="160">
        <v>5957.1</v>
      </c>
      <c r="F204" s="160">
        <v>5957.1</v>
      </c>
      <c r="G204" s="76">
        <f t="shared" si="3"/>
        <v>100</v>
      </c>
    </row>
    <row r="205" spans="1:7" ht="58.5" customHeight="1" hidden="1">
      <c r="A205" s="30"/>
      <c r="B205" s="70"/>
      <c r="C205" s="177" t="s">
        <v>454</v>
      </c>
      <c r="D205" s="172" t="s">
        <v>526</v>
      </c>
      <c r="E205" s="160"/>
      <c r="F205" s="160"/>
      <c r="G205" s="76" t="e">
        <f t="shared" si="3"/>
        <v>#DIV/0!</v>
      </c>
    </row>
    <row r="206" spans="1:7" ht="38.25" customHeight="1" hidden="1">
      <c r="A206" s="30"/>
      <c r="B206" s="70"/>
      <c r="C206" s="151" t="s">
        <v>441</v>
      </c>
      <c r="D206" s="172" t="s">
        <v>527</v>
      </c>
      <c r="E206" s="158"/>
      <c r="F206" s="158"/>
      <c r="G206" s="76" t="e">
        <f t="shared" si="3"/>
        <v>#DIV/0!</v>
      </c>
    </row>
    <row r="207" spans="1:7" ht="42" customHeight="1">
      <c r="A207" s="30"/>
      <c r="B207" s="70"/>
      <c r="C207" s="151" t="s">
        <v>445</v>
      </c>
      <c r="D207" s="172" t="s">
        <v>202</v>
      </c>
      <c r="E207" s="158">
        <v>28027.3</v>
      </c>
      <c r="F207" s="158">
        <v>28027.3</v>
      </c>
      <c r="G207" s="76">
        <f t="shared" si="3"/>
        <v>100</v>
      </c>
    </row>
    <row r="208" spans="1:7" ht="66.75" customHeight="1">
      <c r="A208" s="30"/>
      <c r="B208" s="70"/>
      <c r="C208" s="178" t="s">
        <v>66</v>
      </c>
      <c r="D208" s="172" t="s">
        <v>203</v>
      </c>
      <c r="E208" s="158">
        <v>429.9</v>
      </c>
      <c r="F208" s="158">
        <v>429.9</v>
      </c>
      <c r="G208" s="76">
        <f t="shared" si="3"/>
        <v>100</v>
      </c>
    </row>
    <row r="209" spans="1:7" ht="66" customHeight="1">
      <c r="A209" s="30"/>
      <c r="B209" s="70"/>
      <c r="C209" s="178" t="s">
        <v>528</v>
      </c>
      <c r="D209" s="172" t="s">
        <v>204</v>
      </c>
      <c r="E209" s="160">
        <v>2160.3</v>
      </c>
      <c r="F209" s="160">
        <v>2160.3</v>
      </c>
      <c r="G209" s="76">
        <f t="shared" si="3"/>
        <v>100</v>
      </c>
    </row>
    <row r="210" spans="1:7" ht="63.75" customHeight="1">
      <c r="A210" s="30"/>
      <c r="B210" s="70"/>
      <c r="C210" s="177" t="s">
        <v>64</v>
      </c>
      <c r="D210" s="172" t="s">
        <v>205</v>
      </c>
      <c r="E210" s="160">
        <v>95</v>
      </c>
      <c r="F210" s="158">
        <v>95</v>
      </c>
      <c r="G210" s="76">
        <f t="shared" si="3"/>
        <v>100</v>
      </c>
    </row>
    <row r="211" spans="1:7" ht="41.25" customHeight="1">
      <c r="A211" s="30"/>
      <c r="B211" s="70"/>
      <c r="C211" s="175" t="s">
        <v>337</v>
      </c>
      <c r="D211" s="172" t="s">
        <v>206</v>
      </c>
      <c r="E211" s="160">
        <v>474</v>
      </c>
      <c r="F211" s="160">
        <v>474</v>
      </c>
      <c r="G211" s="76">
        <f t="shared" si="3"/>
        <v>100</v>
      </c>
    </row>
    <row r="212" spans="1:7" ht="37.5" customHeight="1">
      <c r="A212" s="30"/>
      <c r="B212" s="70"/>
      <c r="C212" s="175" t="s">
        <v>338</v>
      </c>
      <c r="D212" s="172" t="s">
        <v>207</v>
      </c>
      <c r="E212" s="160">
        <v>1089.2</v>
      </c>
      <c r="F212" s="160">
        <v>1089.2</v>
      </c>
      <c r="G212" s="76">
        <f t="shared" si="3"/>
        <v>100</v>
      </c>
    </row>
    <row r="213" spans="1:7" ht="68.25" customHeight="1">
      <c r="A213" s="30"/>
      <c r="B213" s="70"/>
      <c r="C213" s="177" t="s">
        <v>529</v>
      </c>
      <c r="D213" s="172" t="s">
        <v>208</v>
      </c>
      <c r="E213" s="160">
        <v>106957.6</v>
      </c>
      <c r="F213" s="160">
        <v>106957.6</v>
      </c>
      <c r="G213" s="76">
        <f t="shared" si="3"/>
        <v>100</v>
      </c>
    </row>
    <row r="214" spans="1:7" ht="79.5" customHeight="1">
      <c r="A214" s="30"/>
      <c r="B214" s="70"/>
      <c r="C214" s="177" t="s">
        <v>0</v>
      </c>
      <c r="D214" s="172" t="s">
        <v>209</v>
      </c>
      <c r="E214" s="160">
        <v>626</v>
      </c>
      <c r="F214" s="160">
        <v>626</v>
      </c>
      <c r="G214" s="76">
        <f t="shared" si="3"/>
        <v>100</v>
      </c>
    </row>
    <row r="215" spans="1:7" ht="68.25" customHeight="1">
      <c r="A215" s="30"/>
      <c r="B215" s="70"/>
      <c r="C215" s="177" t="s">
        <v>1</v>
      </c>
      <c r="D215" s="172" t="s">
        <v>210</v>
      </c>
      <c r="E215" s="160">
        <v>73.7</v>
      </c>
      <c r="F215" s="160">
        <v>72.8</v>
      </c>
      <c r="G215" s="76">
        <f t="shared" si="3"/>
        <v>98.7788331071913</v>
      </c>
    </row>
    <row r="216" spans="1:8" ht="51" customHeight="1">
      <c r="A216" s="30"/>
      <c r="B216" s="70"/>
      <c r="C216" s="177" t="s">
        <v>2</v>
      </c>
      <c r="D216" s="172" t="s">
        <v>211</v>
      </c>
      <c r="E216" s="160">
        <v>47687.1</v>
      </c>
      <c r="F216" s="160">
        <v>47687.1</v>
      </c>
      <c r="G216" s="76">
        <f t="shared" si="3"/>
        <v>100</v>
      </c>
      <c r="H216" s="30" t="s">
        <v>63</v>
      </c>
    </row>
    <row r="217" spans="1:7" ht="54.75" customHeight="1">
      <c r="A217" s="30"/>
      <c r="B217" s="70"/>
      <c r="C217" s="177" t="s">
        <v>486</v>
      </c>
      <c r="D217" s="172" t="s">
        <v>212</v>
      </c>
      <c r="E217" s="158">
        <v>684.7</v>
      </c>
      <c r="F217" s="158">
        <v>684.7</v>
      </c>
      <c r="G217" s="76">
        <f t="shared" si="3"/>
        <v>100</v>
      </c>
    </row>
    <row r="218" spans="1:7" ht="52.5" customHeight="1">
      <c r="A218" s="30"/>
      <c r="B218" s="70"/>
      <c r="C218" s="175" t="s">
        <v>487</v>
      </c>
      <c r="D218" s="172" t="s">
        <v>213</v>
      </c>
      <c r="E218" s="158">
        <v>971.5</v>
      </c>
      <c r="F218" s="158">
        <v>971.5</v>
      </c>
      <c r="G218" s="76">
        <f t="shared" si="3"/>
        <v>100</v>
      </c>
    </row>
    <row r="219" spans="1:7" ht="38.25" customHeight="1">
      <c r="A219" s="30"/>
      <c r="B219" s="70"/>
      <c r="C219" s="175" t="s">
        <v>146</v>
      </c>
      <c r="D219" s="172" t="s">
        <v>214</v>
      </c>
      <c r="E219" s="158">
        <v>73.9</v>
      </c>
      <c r="F219" s="158">
        <v>73.9</v>
      </c>
      <c r="G219" s="76">
        <f t="shared" si="3"/>
        <v>100</v>
      </c>
    </row>
    <row r="220" spans="1:7" ht="38.25" customHeight="1">
      <c r="A220" s="30"/>
      <c r="B220" s="70"/>
      <c r="C220" s="175" t="s">
        <v>470</v>
      </c>
      <c r="D220" s="172" t="s">
        <v>215</v>
      </c>
      <c r="E220" s="158">
        <v>877.8</v>
      </c>
      <c r="F220" s="158">
        <v>877.7</v>
      </c>
      <c r="G220" s="76">
        <f t="shared" si="3"/>
        <v>99.98860788334474</v>
      </c>
    </row>
    <row r="221" spans="1:7" ht="41.25" customHeight="1">
      <c r="A221" s="30"/>
      <c r="B221" s="70"/>
      <c r="C221" s="175" t="s">
        <v>147</v>
      </c>
      <c r="D221" s="172" t="s">
        <v>216</v>
      </c>
      <c r="E221" s="158">
        <v>8765.7</v>
      </c>
      <c r="F221" s="158">
        <v>8765.7</v>
      </c>
      <c r="G221" s="76">
        <f t="shared" si="3"/>
        <v>100</v>
      </c>
    </row>
    <row r="222" spans="1:7" ht="66" customHeight="1">
      <c r="A222" s="30"/>
      <c r="B222" s="70"/>
      <c r="C222" s="177" t="s">
        <v>3</v>
      </c>
      <c r="D222" s="172" t="s">
        <v>217</v>
      </c>
      <c r="E222" s="231">
        <v>2147</v>
      </c>
      <c r="F222" s="231">
        <v>2146.9</v>
      </c>
      <c r="G222" s="232">
        <f t="shared" si="3"/>
        <v>99.99534233814626</v>
      </c>
    </row>
    <row r="223" spans="1:7" ht="39.75" customHeight="1">
      <c r="A223" s="30"/>
      <c r="B223" s="70"/>
      <c r="C223" s="177" t="s">
        <v>442</v>
      </c>
      <c r="D223" s="172" t="s">
        <v>218</v>
      </c>
      <c r="E223" s="158">
        <v>4265.3</v>
      </c>
      <c r="F223" s="158">
        <v>4265.3</v>
      </c>
      <c r="G223" s="76">
        <f t="shared" si="3"/>
        <v>100</v>
      </c>
    </row>
    <row r="224" spans="1:7" ht="39.75" customHeight="1">
      <c r="A224" s="30"/>
      <c r="B224" s="70"/>
      <c r="C224" s="177" t="s">
        <v>4</v>
      </c>
      <c r="D224" s="172" t="s">
        <v>219</v>
      </c>
      <c r="E224" s="158">
        <v>500.1</v>
      </c>
      <c r="F224" s="158">
        <v>500.1</v>
      </c>
      <c r="G224" s="76">
        <f t="shared" si="3"/>
        <v>100</v>
      </c>
    </row>
    <row r="225" spans="1:7" ht="53.25" customHeight="1">
      <c r="A225" s="30"/>
      <c r="B225" s="70"/>
      <c r="C225" s="177" t="s">
        <v>530</v>
      </c>
      <c r="D225" s="172" t="s">
        <v>220</v>
      </c>
      <c r="E225" s="158">
        <v>569.9</v>
      </c>
      <c r="F225" s="158">
        <v>569.9</v>
      </c>
      <c r="G225" s="76">
        <f t="shared" si="3"/>
        <v>100</v>
      </c>
    </row>
    <row r="226" spans="1:7" ht="51.75" customHeight="1">
      <c r="A226" s="30"/>
      <c r="B226" s="70"/>
      <c r="C226" s="151" t="s">
        <v>443</v>
      </c>
      <c r="D226" s="172" t="s">
        <v>221</v>
      </c>
      <c r="E226" s="158">
        <v>306213.4</v>
      </c>
      <c r="F226" s="158">
        <v>306213.4</v>
      </c>
      <c r="G226" s="76">
        <f t="shared" si="3"/>
        <v>100</v>
      </c>
    </row>
    <row r="227" spans="1:7" ht="53.25" customHeight="1">
      <c r="A227" s="30"/>
      <c r="B227" s="70"/>
      <c r="C227" s="151" t="s">
        <v>444</v>
      </c>
      <c r="D227" s="172" t="s">
        <v>222</v>
      </c>
      <c r="E227" s="158">
        <v>48.3</v>
      </c>
      <c r="F227" s="158">
        <v>48.3</v>
      </c>
      <c r="G227" s="76">
        <f aca="true" t="shared" si="4" ref="G227:G250">F227/E227*100</f>
        <v>100</v>
      </c>
    </row>
    <row r="228" spans="1:7" ht="18" customHeight="1">
      <c r="A228" s="30"/>
      <c r="B228" s="70"/>
      <c r="C228" s="257" t="s">
        <v>77</v>
      </c>
      <c r="D228" s="172" t="s">
        <v>223</v>
      </c>
      <c r="E228" s="158">
        <v>721.7</v>
      </c>
      <c r="F228" s="158">
        <v>721.7</v>
      </c>
      <c r="G228" s="76">
        <f t="shared" si="4"/>
        <v>100</v>
      </c>
    </row>
    <row r="229" spans="1:7" ht="18.75" customHeight="1">
      <c r="A229" s="30"/>
      <c r="B229" s="70"/>
      <c r="C229" s="258"/>
      <c r="D229" s="172" t="s">
        <v>224</v>
      </c>
      <c r="E229" s="160">
        <v>2997.8</v>
      </c>
      <c r="F229" s="160">
        <v>2997.8</v>
      </c>
      <c r="G229" s="76">
        <f t="shared" si="4"/>
        <v>100</v>
      </c>
    </row>
    <row r="230" spans="1:7" ht="14.25" customHeight="1">
      <c r="A230" s="30"/>
      <c r="B230" s="70"/>
      <c r="C230" s="259"/>
      <c r="D230" s="172" t="s">
        <v>225</v>
      </c>
      <c r="E230" s="160">
        <v>8300</v>
      </c>
      <c r="F230" s="160">
        <v>8300</v>
      </c>
      <c r="G230" s="76">
        <f t="shared" si="4"/>
        <v>100</v>
      </c>
    </row>
    <row r="231" spans="1:7" ht="28.5" customHeight="1">
      <c r="A231" s="30"/>
      <c r="B231" s="70"/>
      <c r="C231" s="257" t="s">
        <v>455</v>
      </c>
      <c r="D231" s="172" t="s">
        <v>226</v>
      </c>
      <c r="E231" s="160">
        <v>2766.8</v>
      </c>
      <c r="F231" s="160">
        <v>2766.8</v>
      </c>
      <c r="G231" s="76">
        <f t="shared" si="4"/>
        <v>100</v>
      </c>
    </row>
    <row r="232" spans="1:7" ht="20.25" customHeight="1">
      <c r="A232" s="30"/>
      <c r="B232" s="70"/>
      <c r="C232" s="260"/>
      <c r="D232" s="172" t="s">
        <v>227</v>
      </c>
      <c r="E232" s="160">
        <v>31817.8</v>
      </c>
      <c r="F232" s="160">
        <v>31817.8</v>
      </c>
      <c r="G232" s="76">
        <f t="shared" si="4"/>
        <v>100</v>
      </c>
    </row>
    <row r="233" spans="1:7" ht="42.75" customHeight="1">
      <c r="A233" s="30"/>
      <c r="B233" s="70"/>
      <c r="C233" s="151" t="s">
        <v>41</v>
      </c>
      <c r="D233" s="172" t="s">
        <v>228</v>
      </c>
      <c r="E233" s="160">
        <v>5.1</v>
      </c>
      <c r="F233" s="160">
        <v>0</v>
      </c>
      <c r="G233" s="76">
        <f t="shared" si="4"/>
        <v>0</v>
      </c>
    </row>
    <row r="234" spans="1:7" ht="28.5" customHeight="1">
      <c r="A234" s="30"/>
      <c r="B234" s="70"/>
      <c r="C234" s="151" t="s">
        <v>76</v>
      </c>
      <c r="D234" s="172" t="s">
        <v>229</v>
      </c>
      <c r="E234" s="160">
        <v>545.1</v>
      </c>
      <c r="F234" s="160">
        <v>545.1</v>
      </c>
      <c r="G234" s="76">
        <f t="shared" si="4"/>
        <v>100</v>
      </c>
    </row>
    <row r="235" spans="1:7" ht="69.75" customHeight="1">
      <c r="A235" s="30"/>
      <c r="B235" s="72"/>
      <c r="C235" s="189" t="s">
        <v>42</v>
      </c>
      <c r="D235" s="172" t="s">
        <v>230</v>
      </c>
      <c r="E235" s="160">
        <v>34483</v>
      </c>
      <c r="F235" s="160">
        <v>34471.5</v>
      </c>
      <c r="G235" s="76">
        <f t="shared" si="4"/>
        <v>99.96665023344836</v>
      </c>
    </row>
    <row r="236" spans="1:7" ht="43.5" customHeight="1">
      <c r="A236" s="30"/>
      <c r="B236" s="72"/>
      <c r="C236" s="179" t="s">
        <v>522</v>
      </c>
      <c r="D236" s="172" t="s">
        <v>231</v>
      </c>
      <c r="E236" s="160">
        <v>69.1</v>
      </c>
      <c r="F236" s="160">
        <v>69.1</v>
      </c>
      <c r="G236" s="76">
        <f t="shared" si="4"/>
        <v>100</v>
      </c>
    </row>
    <row r="237" spans="1:7" ht="43.5" customHeight="1">
      <c r="A237" s="30"/>
      <c r="B237" s="72"/>
      <c r="C237" s="179" t="s">
        <v>43</v>
      </c>
      <c r="D237" s="172" t="s">
        <v>232</v>
      </c>
      <c r="E237" s="160">
        <v>794.2</v>
      </c>
      <c r="F237" s="160">
        <v>794.2</v>
      </c>
      <c r="G237" s="76">
        <f t="shared" si="4"/>
        <v>100</v>
      </c>
    </row>
    <row r="238" spans="1:7" ht="41.25" customHeight="1">
      <c r="A238" s="30"/>
      <c r="B238" s="72"/>
      <c r="C238" s="179" t="s">
        <v>388</v>
      </c>
      <c r="D238" s="172" t="s">
        <v>387</v>
      </c>
      <c r="E238" s="160">
        <v>32032</v>
      </c>
      <c r="F238" s="160">
        <v>31117.6</v>
      </c>
      <c r="G238" s="76">
        <f t="shared" si="4"/>
        <v>97.14535464535464</v>
      </c>
    </row>
    <row r="239" spans="1:7" ht="17.25" customHeight="1">
      <c r="A239" s="30"/>
      <c r="B239" s="72" t="s">
        <v>247</v>
      </c>
      <c r="C239" s="15" t="s">
        <v>148</v>
      </c>
      <c r="D239" s="60" t="s">
        <v>233</v>
      </c>
      <c r="E239" s="163">
        <f>SUM(E240:E247)</f>
        <v>65509.1</v>
      </c>
      <c r="F239" s="163">
        <f>SUM(F240:F247)</f>
        <v>57190</v>
      </c>
      <c r="G239" s="107">
        <v>0</v>
      </c>
    </row>
    <row r="240" spans="1:7" ht="31.5" customHeight="1">
      <c r="A240" s="30"/>
      <c r="B240" s="72"/>
      <c r="C240" s="271" t="s">
        <v>110</v>
      </c>
      <c r="D240" s="67" t="s">
        <v>111</v>
      </c>
      <c r="E240" s="159">
        <v>2489</v>
      </c>
      <c r="F240" s="159">
        <v>1823.5</v>
      </c>
      <c r="G240" s="76">
        <f t="shared" si="4"/>
        <v>73.26235435918039</v>
      </c>
    </row>
    <row r="241" spans="1:7" ht="30.75" customHeight="1">
      <c r="A241" s="30"/>
      <c r="B241" s="72"/>
      <c r="C241" s="272"/>
      <c r="D241" s="67" t="s">
        <v>112</v>
      </c>
      <c r="E241" s="159">
        <v>28623.5</v>
      </c>
      <c r="F241" s="159">
        <v>20969.9</v>
      </c>
      <c r="G241" s="76">
        <f t="shared" si="4"/>
        <v>73.26113158768146</v>
      </c>
    </row>
    <row r="242" spans="1:7" ht="30.75" customHeight="1">
      <c r="A242" s="30"/>
      <c r="B242" s="72"/>
      <c r="C242" s="233" t="s">
        <v>536</v>
      </c>
      <c r="D242" s="67" t="s">
        <v>537</v>
      </c>
      <c r="E242" s="159">
        <v>2110.9</v>
      </c>
      <c r="F242" s="159">
        <v>2110.9</v>
      </c>
      <c r="G242" s="76">
        <f t="shared" si="4"/>
        <v>100</v>
      </c>
    </row>
    <row r="243" spans="1:7" ht="44.25" customHeight="1">
      <c r="A243" s="30"/>
      <c r="B243" s="72"/>
      <c r="C243" s="66" t="s">
        <v>113</v>
      </c>
      <c r="D243" s="67" t="s">
        <v>114</v>
      </c>
      <c r="E243" s="159">
        <v>1000</v>
      </c>
      <c r="F243" s="159">
        <v>1000</v>
      </c>
      <c r="G243" s="76">
        <f t="shared" si="4"/>
        <v>100</v>
      </c>
    </row>
    <row r="244" spans="1:7" ht="27" customHeight="1">
      <c r="A244" s="30"/>
      <c r="B244" s="70"/>
      <c r="C244" s="26" t="s">
        <v>80</v>
      </c>
      <c r="D244" s="68" t="s">
        <v>81</v>
      </c>
      <c r="E244" s="161">
        <v>30000</v>
      </c>
      <c r="F244" s="161">
        <v>30000</v>
      </c>
      <c r="G244" s="76">
        <f t="shared" si="4"/>
        <v>100</v>
      </c>
    </row>
    <row r="245" spans="1:7" ht="37.5" customHeight="1">
      <c r="A245" s="30"/>
      <c r="B245" s="72"/>
      <c r="C245" s="26" t="s">
        <v>538</v>
      </c>
      <c r="D245" s="68" t="s">
        <v>539</v>
      </c>
      <c r="E245" s="161">
        <v>11.2</v>
      </c>
      <c r="F245" s="161">
        <v>11.2</v>
      </c>
      <c r="G245" s="76">
        <f t="shared" si="4"/>
        <v>100</v>
      </c>
    </row>
    <row r="246" spans="1:7" ht="39" customHeight="1">
      <c r="A246" s="30"/>
      <c r="B246" s="72"/>
      <c r="C246" s="235" t="s">
        <v>115</v>
      </c>
      <c r="D246" s="68" t="s">
        <v>116</v>
      </c>
      <c r="E246" s="161">
        <v>1250</v>
      </c>
      <c r="F246" s="162">
        <v>1250</v>
      </c>
      <c r="G246" s="76">
        <f t="shared" si="4"/>
        <v>100</v>
      </c>
    </row>
    <row r="247" spans="1:7" ht="39.75" customHeight="1">
      <c r="A247" s="30"/>
      <c r="B247" s="72"/>
      <c r="C247" s="28" t="s">
        <v>538</v>
      </c>
      <c r="D247" s="69" t="s">
        <v>540</v>
      </c>
      <c r="E247" s="162">
        <v>24.5</v>
      </c>
      <c r="F247" s="234">
        <v>24.5</v>
      </c>
      <c r="G247" s="76">
        <f t="shared" si="4"/>
        <v>100</v>
      </c>
    </row>
    <row r="248" spans="1:7" ht="24" customHeight="1">
      <c r="A248" s="30"/>
      <c r="B248" s="72" t="s">
        <v>46</v>
      </c>
      <c r="C248" s="73" t="s">
        <v>6</v>
      </c>
      <c r="D248" s="139" t="s">
        <v>7</v>
      </c>
      <c r="E248" s="155">
        <f>E249</f>
        <v>97656.1</v>
      </c>
      <c r="F248" s="155"/>
      <c r="G248" s="108">
        <f t="shared" si="4"/>
        <v>0</v>
      </c>
    </row>
    <row r="249" spans="1:7" ht="18" customHeight="1">
      <c r="A249" s="30"/>
      <c r="B249" s="70"/>
      <c r="C249" s="74" t="s">
        <v>8</v>
      </c>
      <c r="D249" s="69" t="s">
        <v>9</v>
      </c>
      <c r="E249" s="113">
        <f>93156.1+4500</f>
        <v>97656.1</v>
      </c>
      <c r="F249" s="113">
        <v>0</v>
      </c>
      <c r="G249" s="76">
        <f t="shared" si="4"/>
        <v>0</v>
      </c>
    </row>
    <row r="250" spans="1:7" ht="56.25" customHeight="1">
      <c r="A250" s="197"/>
      <c r="B250" s="193" t="s">
        <v>47</v>
      </c>
      <c r="C250" s="194" t="s">
        <v>285</v>
      </c>
      <c r="D250" s="195" t="s">
        <v>10</v>
      </c>
      <c r="E250" s="160">
        <v>0</v>
      </c>
      <c r="F250" s="160">
        <v>0</v>
      </c>
      <c r="G250" s="76" t="e">
        <f t="shared" si="4"/>
        <v>#DIV/0!</v>
      </c>
    </row>
    <row r="251" spans="1:7" ht="47.25" customHeight="1">
      <c r="A251" s="197"/>
      <c r="B251" s="193" t="s">
        <v>12</v>
      </c>
      <c r="C251" s="194" t="s">
        <v>11</v>
      </c>
      <c r="D251" s="196" t="s">
        <v>389</v>
      </c>
      <c r="E251" s="160">
        <v>-1226.6</v>
      </c>
      <c r="F251" s="160">
        <v>-1226.6</v>
      </c>
      <c r="G251" s="76">
        <f>F251/E251*100</f>
        <v>100</v>
      </c>
    </row>
    <row r="252" spans="1:7" ht="15.75" customHeight="1" hidden="1">
      <c r="A252" s="30"/>
      <c r="B252" s="83"/>
      <c r="C252" s="128"/>
      <c r="D252" s="129"/>
      <c r="E252" s="130"/>
      <c r="F252" s="130"/>
      <c r="G252" s="130"/>
    </row>
    <row r="253" spans="1:7" ht="24.75" customHeight="1" hidden="1">
      <c r="A253" s="1"/>
      <c r="B253" s="83"/>
      <c r="C253" s="131"/>
      <c r="D253" s="132"/>
      <c r="E253" s="133"/>
      <c r="F253" s="134"/>
      <c r="G253" s="135"/>
    </row>
    <row r="254" spans="1:7" ht="25.5" customHeight="1" hidden="1">
      <c r="A254" s="1"/>
      <c r="B254" s="83"/>
      <c r="C254" s="131"/>
      <c r="D254" s="132"/>
      <c r="E254" s="133"/>
      <c r="F254" s="134"/>
      <c r="G254" s="135"/>
    </row>
    <row r="255" spans="1:7" ht="27" customHeight="1">
      <c r="A255" s="1"/>
      <c r="B255" s="83"/>
      <c r="C255" s="204"/>
      <c r="E255" s="205"/>
      <c r="F255" s="192"/>
      <c r="G255" s="135"/>
    </row>
    <row r="256" spans="1:8" ht="160.5" customHeight="1">
      <c r="A256" s="1"/>
      <c r="B256" s="83"/>
      <c r="C256" s="136"/>
      <c r="D256" s="137"/>
      <c r="E256" s="138"/>
      <c r="F256" s="138"/>
      <c r="G256" s="135"/>
      <c r="H256" s="27"/>
    </row>
    <row r="257" spans="2:7" ht="144" customHeight="1">
      <c r="B257" s="80"/>
      <c r="C257" s="25"/>
      <c r="D257" s="77" t="s">
        <v>281</v>
      </c>
      <c r="G257" s="80"/>
    </row>
    <row r="258" spans="2:7" ht="46.5" customHeight="1">
      <c r="B258" s="80"/>
      <c r="C258" s="19"/>
      <c r="D258" s="20"/>
      <c r="F258" s="109"/>
      <c r="G258" s="141"/>
    </row>
    <row r="259" spans="2:7" ht="38.25" customHeight="1" hidden="1">
      <c r="B259" s="80"/>
      <c r="C259" s="19"/>
      <c r="D259" s="20"/>
      <c r="F259" s="109"/>
      <c r="G259" s="141"/>
    </row>
    <row r="260" spans="2:7" ht="117" customHeight="1" hidden="1">
      <c r="B260" s="80"/>
      <c r="C260" s="19"/>
      <c r="D260" s="20"/>
      <c r="F260" s="109"/>
      <c r="G260" s="141"/>
    </row>
    <row r="261" spans="2:7" ht="138" customHeight="1">
      <c r="B261" s="80"/>
      <c r="C261" s="19"/>
      <c r="D261" s="20"/>
      <c r="F261" s="109"/>
      <c r="G261" s="141"/>
    </row>
    <row r="262" spans="2:9" ht="19.5" customHeight="1">
      <c r="B262" s="80"/>
      <c r="C262" s="19"/>
      <c r="D262" s="20"/>
      <c r="F262" s="109"/>
      <c r="G262" s="141"/>
      <c r="H262" s="140"/>
      <c r="I262" s="140"/>
    </row>
    <row r="263" spans="2:9" ht="7.5" customHeight="1">
      <c r="B263" s="80"/>
      <c r="C263" s="19"/>
      <c r="D263" s="20"/>
      <c r="F263" s="109"/>
      <c r="G263" s="141"/>
      <c r="H263" s="140"/>
      <c r="I263" s="140"/>
    </row>
    <row r="264" spans="2:9" ht="9" customHeight="1">
      <c r="B264" s="80"/>
      <c r="C264" s="19"/>
      <c r="D264" s="20"/>
      <c r="F264" s="109"/>
      <c r="G264" s="141"/>
      <c r="H264" s="140"/>
      <c r="I264" s="140"/>
    </row>
    <row r="265" spans="3:9" ht="18.75" customHeight="1">
      <c r="C265" s="4"/>
      <c r="D265" s="5"/>
      <c r="E265"/>
      <c r="F265" s="265" t="s">
        <v>439</v>
      </c>
      <c r="G265" s="266"/>
      <c r="H265" s="140"/>
      <c r="I265" s="140"/>
    </row>
    <row r="266" spans="3:9" ht="47.25" customHeight="1">
      <c r="C266" s="4"/>
      <c r="D266" s="5"/>
      <c r="E266" s="248" t="s">
        <v>535</v>
      </c>
      <c r="F266" s="249"/>
      <c r="G266" s="249"/>
      <c r="H266" s="140"/>
      <c r="I266" s="140"/>
    </row>
    <row r="267" spans="3:9" ht="18.75" customHeight="1">
      <c r="C267" s="4"/>
      <c r="D267" s="5"/>
      <c r="F267" s="240"/>
      <c r="G267" s="240"/>
      <c r="H267" s="140"/>
      <c r="I267" s="140"/>
    </row>
    <row r="268" spans="3:9" ht="66.75" customHeight="1">
      <c r="C268" s="238" t="s">
        <v>382</v>
      </c>
      <c r="D268" s="241"/>
      <c r="E268" s="241"/>
      <c r="F268" s="241"/>
      <c r="G268" s="239"/>
      <c r="H268" s="140"/>
      <c r="I268" s="140"/>
    </row>
    <row r="269" spans="3:9" ht="52.5" customHeight="1">
      <c r="C269" s="17" t="s">
        <v>143</v>
      </c>
      <c r="D269" s="23" t="s">
        <v>288</v>
      </c>
      <c r="E269" s="200" t="s">
        <v>383</v>
      </c>
      <c r="F269" s="23" t="s">
        <v>386</v>
      </c>
      <c r="G269" s="202" t="s">
        <v>50</v>
      </c>
      <c r="H269" s="140"/>
      <c r="I269" s="140"/>
    </row>
    <row r="270" spans="3:9" ht="1.5" customHeight="1">
      <c r="C270" s="7" t="s">
        <v>167</v>
      </c>
      <c r="D270" s="8" t="s">
        <v>168</v>
      </c>
      <c r="E270" s="110"/>
      <c r="F270" s="111">
        <v>-7124.433</v>
      </c>
      <c r="G270" s="82"/>
      <c r="H270" s="140"/>
      <c r="I270" s="140"/>
    </row>
    <row r="271" spans="3:9" ht="18.75" customHeight="1">
      <c r="C271" s="148" t="s">
        <v>169</v>
      </c>
      <c r="D271" s="149"/>
      <c r="E271" s="146">
        <f>E272</f>
        <v>158325.2000000002</v>
      </c>
      <c r="F271" s="225">
        <f>F272</f>
        <v>157294.40000000029</v>
      </c>
      <c r="G271" s="198">
        <f>F271/E271*100</f>
        <v>99.34893497687045</v>
      </c>
      <c r="H271" s="140"/>
      <c r="I271" s="140"/>
    </row>
    <row r="272" spans="3:9" ht="29.25" customHeight="1">
      <c r="C272" s="24" t="s">
        <v>489</v>
      </c>
      <c r="D272" s="51" t="s">
        <v>268</v>
      </c>
      <c r="E272" s="112">
        <f>E273+E278+E291+E283</f>
        <v>158325.2000000002</v>
      </c>
      <c r="F272" s="226">
        <f>F273+F278+F291+F283</f>
        <v>157294.40000000029</v>
      </c>
      <c r="G272" s="203">
        <f aca="true" t="shared" si="5" ref="G272:G296">F272/E272*100</f>
        <v>99.34893497687045</v>
      </c>
      <c r="H272" s="140"/>
      <c r="I272" s="140"/>
    </row>
    <row r="273" spans="3:9" ht="27.75" customHeight="1">
      <c r="C273" s="148" t="s">
        <v>172</v>
      </c>
      <c r="D273" s="221" t="s">
        <v>269</v>
      </c>
      <c r="E273" s="146">
        <f>E274+E276</f>
        <v>24000</v>
      </c>
      <c r="F273" s="222">
        <f>F274+F276</f>
        <v>24000</v>
      </c>
      <c r="G273" s="199">
        <f t="shared" si="5"/>
        <v>100</v>
      </c>
      <c r="H273" s="140"/>
      <c r="I273" s="140"/>
    </row>
    <row r="274" spans="3:9" ht="30.75" customHeight="1">
      <c r="C274" s="9" t="s">
        <v>173</v>
      </c>
      <c r="D274" s="51" t="s">
        <v>257</v>
      </c>
      <c r="E274" s="112">
        <f>E275</f>
        <v>173000</v>
      </c>
      <c r="F274" s="226">
        <f>F275</f>
        <v>173000</v>
      </c>
      <c r="G274" s="203">
        <f t="shared" si="5"/>
        <v>100</v>
      </c>
      <c r="H274" s="140"/>
      <c r="I274" s="140"/>
    </row>
    <row r="275" spans="3:9" ht="27.75" customHeight="1">
      <c r="C275" s="9" t="s">
        <v>234</v>
      </c>
      <c r="D275" s="51" t="s">
        <v>270</v>
      </c>
      <c r="E275" s="112">
        <v>173000</v>
      </c>
      <c r="F275" s="226">
        <v>173000</v>
      </c>
      <c r="G275" s="203">
        <f t="shared" si="5"/>
        <v>100</v>
      </c>
      <c r="H275" s="140"/>
      <c r="I275" s="140"/>
    </row>
    <row r="276" spans="3:9" ht="28.5" customHeight="1">
      <c r="C276" s="9" t="s">
        <v>235</v>
      </c>
      <c r="D276" s="51" t="s">
        <v>259</v>
      </c>
      <c r="E276" s="112">
        <f>E277</f>
        <v>-149000</v>
      </c>
      <c r="F276" s="226">
        <f>F277</f>
        <v>-149000</v>
      </c>
      <c r="G276" s="203">
        <f t="shared" si="5"/>
        <v>100</v>
      </c>
      <c r="H276" s="140"/>
      <c r="I276" s="140"/>
    </row>
    <row r="277" spans="3:9" ht="28.5" customHeight="1">
      <c r="C277" s="9" t="s">
        <v>236</v>
      </c>
      <c r="D277" s="51" t="s">
        <v>271</v>
      </c>
      <c r="E277" s="112">
        <v>-149000</v>
      </c>
      <c r="F277" s="226">
        <v>-149000</v>
      </c>
      <c r="G277" s="203">
        <f t="shared" si="5"/>
        <v>100</v>
      </c>
      <c r="H277" s="140"/>
      <c r="I277" s="140"/>
    </row>
    <row r="278" spans="3:9" ht="28.5" customHeight="1">
      <c r="C278" s="148" t="s">
        <v>237</v>
      </c>
      <c r="D278" s="221" t="s">
        <v>261</v>
      </c>
      <c r="E278" s="146">
        <f>E279+E281</f>
        <v>-53743.5</v>
      </c>
      <c r="F278" s="146">
        <f>F279+F281</f>
        <v>-53743.5</v>
      </c>
      <c r="G278" s="199">
        <f t="shared" si="5"/>
        <v>100</v>
      </c>
      <c r="H278" s="140"/>
      <c r="I278" s="140"/>
    </row>
    <row r="279" spans="3:9" ht="37.5" customHeight="1">
      <c r="C279" s="9" t="s">
        <v>317</v>
      </c>
      <c r="D279" s="51" t="s">
        <v>262</v>
      </c>
      <c r="E279" s="112">
        <f>E280</f>
        <v>0</v>
      </c>
      <c r="F279" s="112">
        <f>F280</f>
        <v>0</v>
      </c>
      <c r="G279" s="203">
        <v>0</v>
      </c>
      <c r="H279" s="140"/>
      <c r="I279" s="140"/>
    </row>
    <row r="280" spans="3:9" ht="38.25" customHeight="1">
      <c r="C280" s="9" t="s">
        <v>318</v>
      </c>
      <c r="D280" s="51" t="s">
        <v>272</v>
      </c>
      <c r="E280" s="112">
        <v>0</v>
      </c>
      <c r="F280" s="112">
        <v>0</v>
      </c>
      <c r="G280" s="203">
        <v>0</v>
      </c>
      <c r="H280" s="140"/>
      <c r="I280" s="140"/>
    </row>
    <row r="281" spans="3:9" ht="28.5" customHeight="1">
      <c r="C281" s="9" t="s">
        <v>319</v>
      </c>
      <c r="D281" s="51" t="s">
        <v>273</v>
      </c>
      <c r="E281" s="112">
        <f>E282</f>
        <v>-53743.5</v>
      </c>
      <c r="F281" s="112">
        <v>-53743.5</v>
      </c>
      <c r="G281" s="203">
        <f t="shared" si="5"/>
        <v>100</v>
      </c>
      <c r="H281" s="140"/>
      <c r="I281" s="140"/>
    </row>
    <row r="282" spans="3:9" ht="40.5" customHeight="1">
      <c r="C282" s="9" t="s">
        <v>320</v>
      </c>
      <c r="D282" s="51" t="s">
        <v>265</v>
      </c>
      <c r="E282" s="112">
        <v>-53743.5</v>
      </c>
      <c r="F282" s="112">
        <v>-53743.5</v>
      </c>
      <c r="G282" s="203">
        <f t="shared" si="5"/>
        <v>100</v>
      </c>
      <c r="H282" s="140"/>
      <c r="I282" s="140"/>
    </row>
    <row r="283" spans="3:9" ht="40.5" customHeight="1">
      <c r="C283" s="219" t="s">
        <v>451</v>
      </c>
      <c r="D283" s="216" t="s">
        <v>274</v>
      </c>
      <c r="E283" s="146">
        <f>E284+E287</f>
        <v>86417</v>
      </c>
      <c r="F283" s="227">
        <f>F284+F287</f>
        <v>86417.1</v>
      </c>
      <c r="G283" s="146">
        <f>G284+G287</f>
        <v>0</v>
      </c>
      <c r="H283" s="140"/>
      <c r="I283" s="140"/>
    </row>
    <row r="284" spans="3:9" ht="40.5" customHeight="1">
      <c r="C284" s="218" t="s">
        <v>93</v>
      </c>
      <c r="D284" s="23" t="s">
        <v>94</v>
      </c>
      <c r="E284" s="146">
        <f aca="true" t="shared" si="6" ref="E284:G285">E285</f>
        <v>90917</v>
      </c>
      <c r="F284" s="227">
        <f t="shared" si="6"/>
        <v>90917.1</v>
      </c>
      <c r="G284" s="146">
        <f t="shared" si="6"/>
        <v>0</v>
      </c>
      <c r="H284" s="140"/>
      <c r="I284" s="140"/>
    </row>
    <row r="285" spans="3:9" ht="40.5" customHeight="1">
      <c r="C285" s="29" t="s">
        <v>95</v>
      </c>
      <c r="D285" s="207" t="s">
        <v>96</v>
      </c>
      <c r="E285" s="112">
        <f t="shared" si="6"/>
        <v>90917</v>
      </c>
      <c r="F285" s="226">
        <f t="shared" si="6"/>
        <v>90917.1</v>
      </c>
      <c r="G285" s="112">
        <f t="shared" si="6"/>
        <v>0</v>
      </c>
      <c r="H285" s="140"/>
      <c r="I285" s="140"/>
    </row>
    <row r="286" spans="3:9" ht="40.5" customHeight="1">
      <c r="C286" s="220" t="s">
        <v>91</v>
      </c>
      <c r="D286" s="56" t="s">
        <v>92</v>
      </c>
      <c r="E286" s="112">
        <v>90917</v>
      </c>
      <c r="F286" s="226">
        <v>90917.1</v>
      </c>
      <c r="G286" s="203">
        <v>0</v>
      </c>
      <c r="H286" s="140"/>
      <c r="I286" s="140"/>
    </row>
    <row r="287" spans="3:9" ht="40.5" customHeight="1">
      <c r="C287" s="219" t="s">
        <v>452</v>
      </c>
      <c r="D287" s="216" t="s">
        <v>275</v>
      </c>
      <c r="E287" s="146">
        <f aca="true" t="shared" si="7" ref="E287:F289">E288</f>
        <v>-4500</v>
      </c>
      <c r="F287" s="227">
        <f t="shared" si="7"/>
        <v>-4500</v>
      </c>
      <c r="G287" s="199">
        <v>0</v>
      </c>
      <c r="H287" s="140"/>
      <c r="I287" s="140"/>
    </row>
    <row r="288" spans="3:9" ht="55.5" customHeight="1">
      <c r="C288" s="31" t="s">
        <v>450</v>
      </c>
      <c r="D288" s="56" t="s">
        <v>276</v>
      </c>
      <c r="E288" s="112">
        <f t="shared" si="7"/>
        <v>-4500</v>
      </c>
      <c r="F288" s="226">
        <f t="shared" si="7"/>
        <v>-4500</v>
      </c>
      <c r="G288" s="203">
        <v>0</v>
      </c>
      <c r="H288" s="140"/>
      <c r="I288" s="140"/>
    </row>
    <row r="289" spans="3:9" ht="57.75" customHeight="1">
      <c r="C289" s="31" t="s">
        <v>449</v>
      </c>
      <c r="D289" s="56" t="s">
        <v>277</v>
      </c>
      <c r="E289" s="112">
        <f t="shared" si="7"/>
        <v>-4500</v>
      </c>
      <c r="F289" s="226">
        <f t="shared" si="7"/>
        <v>-4500</v>
      </c>
      <c r="G289" s="203">
        <v>0</v>
      </c>
      <c r="H289" s="140"/>
      <c r="I289" s="140"/>
    </row>
    <row r="290" spans="3:9" ht="40.5" customHeight="1">
      <c r="C290" s="31" t="s">
        <v>453</v>
      </c>
      <c r="D290" s="56" t="s">
        <v>278</v>
      </c>
      <c r="E290" s="112">
        <v>-4500</v>
      </c>
      <c r="F290" s="226">
        <v>-4500</v>
      </c>
      <c r="G290" s="203">
        <v>0</v>
      </c>
      <c r="H290" s="140"/>
      <c r="I290" s="140"/>
    </row>
    <row r="291" spans="3:9" ht="26.25" customHeight="1">
      <c r="C291" s="215" t="s">
        <v>162</v>
      </c>
      <c r="D291" s="217" t="s">
        <v>418</v>
      </c>
      <c r="E291" s="146">
        <f>E295+E292</f>
        <v>101651.70000000019</v>
      </c>
      <c r="F291" s="146">
        <f>F295+F292</f>
        <v>100620.80000000028</v>
      </c>
      <c r="G291" s="199">
        <f t="shared" si="5"/>
        <v>98.98585070392339</v>
      </c>
      <c r="H291" s="140"/>
      <c r="I291" s="140"/>
    </row>
    <row r="292" spans="3:9" ht="29.25" customHeight="1">
      <c r="C292" s="9" t="s">
        <v>289</v>
      </c>
      <c r="D292" s="51" t="s">
        <v>279</v>
      </c>
      <c r="E292" s="112">
        <v>-2277044.9</v>
      </c>
      <c r="F292" s="112">
        <v>-2168175.9</v>
      </c>
      <c r="G292" s="203">
        <f t="shared" si="5"/>
        <v>95.21884702405298</v>
      </c>
      <c r="H292" s="140"/>
      <c r="I292" s="140"/>
    </row>
    <row r="293" spans="3:9" ht="32.25" customHeight="1" hidden="1">
      <c r="C293" s="18" t="s">
        <v>290</v>
      </c>
      <c r="D293" s="54" t="s">
        <v>291</v>
      </c>
      <c r="E293" s="113"/>
      <c r="F293" s="113"/>
      <c r="G293" s="203" t="e">
        <f t="shared" si="5"/>
        <v>#DIV/0!</v>
      </c>
      <c r="H293" s="140"/>
      <c r="I293" s="140"/>
    </row>
    <row r="294" spans="3:9" ht="17.25" customHeight="1" hidden="1">
      <c r="C294" s="18" t="s">
        <v>292</v>
      </c>
      <c r="D294" s="54" t="s">
        <v>293</v>
      </c>
      <c r="E294" s="113"/>
      <c r="F294" s="113"/>
      <c r="G294" s="203" t="e">
        <f t="shared" si="5"/>
        <v>#DIV/0!</v>
      </c>
      <c r="H294" s="140"/>
      <c r="I294" s="140"/>
    </row>
    <row r="295" spans="3:9" ht="27" customHeight="1">
      <c r="C295" s="9" t="s">
        <v>294</v>
      </c>
      <c r="D295" s="55" t="s">
        <v>280</v>
      </c>
      <c r="E295" s="112">
        <v>2378696.6</v>
      </c>
      <c r="F295" s="112">
        <v>2268796.7</v>
      </c>
      <c r="G295" s="203">
        <f t="shared" si="5"/>
        <v>95.3798269186579</v>
      </c>
      <c r="H295" s="140"/>
      <c r="I295" s="140"/>
    </row>
    <row r="296" spans="3:9" ht="19.5" customHeight="1">
      <c r="C296" s="22" t="s">
        <v>325</v>
      </c>
      <c r="D296" s="58"/>
      <c r="E296" s="146">
        <f>E272</f>
        <v>158325.2000000002</v>
      </c>
      <c r="F296" s="146">
        <f>F272</f>
        <v>157294.40000000029</v>
      </c>
      <c r="G296" s="199">
        <f t="shared" si="5"/>
        <v>99.34893497687045</v>
      </c>
      <c r="H296" s="140"/>
      <c r="I296" s="140"/>
    </row>
    <row r="297" spans="3:9" ht="24" customHeight="1">
      <c r="C297" s="204"/>
      <c r="E297" s="205"/>
      <c r="F297" s="192"/>
      <c r="G297" s="80"/>
      <c r="H297" s="140"/>
      <c r="I297" s="140"/>
    </row>
    <row r="298" spans="7:9" ht="90.75" customHeight="1">
      <c r="G298" s="80"/>
      <c r="H298" s="140"/>
      <c r="I298" s="140"/>
    </row>
    <row r="299" spans="3:9" ht="42" customHeight="1">
      <c r="C299" s="21"/>
      <c r="D299" s="46"/>
      <c r="E299" s="114"/>
      <c r="F299" s="115"/>
      <c r="G299" s="80"/>
      <c r="H299" s="140"/>
      <c r="I299" s="140"/>
    </row>
    <row r="300" spans="3:9" ht="7.5" customHeight="1" hidden="1">
      <c r="C300" s="21"/>
      <c r="D300" s="46"/>
      <c r="E300" s="114"/>
      <c r="F300" s="115"/>
      <c r="G300" s="80"/>
      <c r="H300" s="140"/>
      <c r="I300" s="140"/>
    </row>
    <row r="301" spans="3:9" ht="84.75" customHeight="1" hidden="1">
      <c r="C301" s="21"/>
      <c r="D301" s="46"/>
      <c r="E301" s="114"/>
      <c r="F301" s="115"/>
      <c r="G301" s="80"/>
      <c r="H301" s="140"/>
      <c r="I301" s="140"/>
    </row>
    <row r="302" spans="3:9" ht="30" customHeight="1" hidden="1">
      <c r="C302" s="21"/>
      <c r="D302" s="46"/>
      <c r="E302" s="114"/>
      <c r="F302" s="115"/>
      <c r="G302" s="80"/>
      <c r="H302" s="140"/>
      <c r="I302" s="140"/>
    </row>
    <row r="303" spans="3:9" ht="61.5" customHeight="1" hidden="1">
      <c r="C303" s="21"/>
      <c r="D303" s="46"/>
      <c r="E303" s="114"/>
      <c r="F303" s="115"/>
      <c r="G303" s="80"/>
      <c r="H303" s="140"/>
      <c r="I303" s="140"/>
    </row>
    <row r="304" spans="5:9" ht="43.5" customHeight="1" hidden="1">
      <c r="E304" s="89"/>
      <c r="F304" s="242"/>
      <c r="G304" s="242"/>
      <c r="H304" s="140"/>
      <c r="I304" s="140"/>
    </row>
    <row r="305" spans="5:9" ht="12.75" customHeight="1" hidden="1">
      <c r="E305" s="116"/>
      <c r="F305" s="243"/>
      <c r="G305" s="243"/>
      <c r="H305" s="142"/>
      <c r="I305" s="142"/>
    </row>
    <row r="306" spans="5:9" ht="28.5" customHeight="1" hidden="1">
      <c r="E306" s="243"/>
      <c r="F306" s="240"/>
      <c r="G306" s="240"/>
      <c r="H306" s="79"/>
      <c r="I306" s="140"/>
    </row>
    <row r="307" spans="5:9" ht="15.75" customHeight="1">
      <c r="E307"/>
      <c r="F307" s="265" t="s">
        <v>440</v>
      </c>
      <c r="G307" s="266"/>
      <c r="H307" s="140"/>
      <c r="I307" s="140"/>
    </row>
    <row r="308" spans="5:9" ht="56.25" customHeight="1">
      <c r="E308" s="248" t="s">
        <v>535</v>
      </c>
      <c r="F308" s="249"/>
      <c r="G308" s="249"/>
      <c r="H308" s="140"/>
      <c r="I308" s="140"/>
    </row>
    <row r="309" spans="5:9" ht="12.75">
      <c r="E309" s="89"/>
      <c r="F309" s="83"/>
      <c r="G309" s="83"/>
      <c r="H309" s="140"/>
      <c r="I309" s="140"/>
    </row>
    <row r="310" spans="3:9" ht="40.5" customHeight="1">
      <c r="C310" s="238" t="s">
        <v>385</v>
      </c>
      <c r="D310" s="239"/>
      <c r="E310" s="239"/>
      <c r="F310" s="239"/>
      <c r="G310" s="239"/>
      <c r="H310" s="16"/>
      <c r="I310" s="140"/>
    </row>
    <row r="311" spans="7:9" ht="12.75">
      <c r="G311" s="80"/>
      <c r="H311" s="140"/>
      <c r="I311" s="140"/>
    </row>
    <row r="312" spans="3:9" ht="60" customHeight="1">
      <c r="C312" s="17" t="s">
        <v>83</v>
      </c>
      <c r="D312" s="23" t="s">
        <v>288</v>
      </c>
      <c r="E312" s="200" t="s">
        <v>383</v>
      </c>
      <c r="F312" s="201" t="s">
        <v>386</v>
      </c>
      <c r="G312" s="202" t="s">
        <v>50</v>
      </c>
      <c r="H312" s="140"/>
      <c r="I312" s="140"/>
    </row>
    <row r="313" spans="3:9" ht="0.75" customHeight="1" hidden="1">
      <c r="C313" s="7" t="s">
        <v>167</v>
      </c>
      <c r="D313" s="8" t="s">
        <v>168</v>
      </c>
      <c r="E313" s="110"/>
      <c r="F313" s="117">
        <v>-7124.433</v>
      </c>
      <c r="G313" s="82"/>
      <c r="H313" s="140"/>
      <c r="I313" s="140"/>
    </row>
    <row r="314" spans="3:9" ht="12.75" customHeight="1" hidden="1">
      <c r="C314" s="9" t="s">
        <v>169</v>
      </c>
      <c r="D314" s="10"/>
      <c r="E314" s="118"/>
      <c r="F314" s="117">
        <v>9400</v>
      </c>
      <c r="G314" s="82"/>
      <c r="H314" s="140"/>
      <c r="I314" s="140"/>
    </row>
    <row r="315" spans="3:9" ht="25.5" customHeight="1" hidden="1">
      <c r="C315" s="9" t="s">
        <v>170</v>
      </c>
      <c r="D315" s="10" t="s">
        <v>171</v>
      </c>
      <c r="E315" s="118"/>
      <c r="F315" s="117">
        <v>9400</v>
      </c>
      <c r="G315" s="82"/>
      <c r="H315" s="140"/>
      <c r="I315" s="140"/>
    </row>
    <row r="316" spans="3:9" ht="16.5" customHeight="1">
      <c r="C316" s="148" t="s">
        <v>172</v>
      </c>
      <c r="D316" s="221" t="s">
        <v>252</v>
      </c>
      <c r="E316" s="228">
        <f>E317+E319</f>
        <v>24000</v>
      </c>
      <c r="F316" s="228">
        <f>F317+F319</f>
        <v>24000</v>
      </c>
      <c r="G316" s="199">
        <f aca="true" t="shared" si="8" ref="G316:G340">F316/E316*100</f>
        <v>100</v>
      </c>
      <c r="H316" s="140"/>
      <c r="I316" s="140"/>
    </row>
    <row r="317" spans="3:9" ht="26.25">
      <c r="C317" s="9" t="s">
        <v>173</v>
      </c>
      <c r="D317" s="51" t="s">
        <v>257</v>
      </c>
      <c r="E317" s="119">
        <f>E318</f>
        <v>173000</v>
      </c>
      <c r="F317" s="120">
        <f>F318</f>
        <v>173000</v>
      </c>
      <c r="G317" s="203">
        <f t="shared" si="8"/>
        <v>100</v>
      </c>
      <c r="H317" s="140"/>
      <c r="I317" s="140"/>
    </row>
    <row r="318" spans="3:9" ht="26.25">
      <c r="C318" s="9" t="s">
        <v>234</v>
      </c>
      <c r="D318" s="51" t="s">
        <v>258</v>
      </c>
      <c r="E318" s="119">
        <v>173000</v>
      </c>
      <c r="F318" s="120">
        <v>173000</v>
      </c>
      <c r="G318" s="203">
        <f t="shared" si="8"/>
        <v>100</v>
      </c>
      <c r="H318" s="140"/>
      <c r="I318" s="140"/>
    </row>
    <row r="319" spans="3:9" ht="26.25">
      <c r="C319" s="9" t="s">
        <v>235</v>
      </c>
      <c r="D319" s="51" t="s">
        <v>259</v>
      </c>
      <c r="E319" s="119">
        <f>E320</f>
        <v>-149000</v>
      </c>
      <c r="F319" s="120">
        <f>F320</f>
        <v>-149000</v>
      </c>
      <c r="G319" s="203">
        <f t="shared" si="8"/>
        <v>100</v>
      </c>
      <c r="H319" s="140"/>
      <c r="I319" s="140"/>
    </row>
    <row r="320" spans="3:9" ht="24.75" customHeight="1">
      <c r="C320" s="9" t="s">
        <v>236</v>
      </c>
      <c r="D320" s="51" t="s">
        <v>260</v>
      </c>
      <c r="E320" s="119">
        <v>-149000</v>
      </c>
      <c r="F320" s="120">
        <v>-149000</v>
      </c>
      <c r="G320" s="203">
        <f t="shared" si="8"/>
        <v>100</v>
      </c>
      <c r="H320" s="140"/>
      <c r="I320" s="140"/>
    </row>
    <row r="321" spans="3:9" ht="26.25">
      <c r="C321" s="148" t="s">
        <v>237</v>
      </c>
      <c r="D321" s="221" t="s">
        <v>261</v>
      </c>
      <c r="E321" s="229">
        <f>E322+E324</f>
        <v>-53743.5</v>
      </c>
      <c r="F321" s="229">
        <f>F322+F324</f>
        <v>-53743.5</v>
      </c>
      <c r="G321" s="199">
        <f t="shared" si="8"/>
        <v>100</v>
      </c>
      <c r="H321" s="140"/>
      <c r="I321" s="140"/>
    </row>
    <row r="322" spans="3:9" ht="26.25">
      <c r="C322" s="9" t="s">
        <v>317</v>
      </c>
      <c r="D322" s="51" t="s">
        <v>262</v>
      </c>
      <c r="E322" s="121">
        <f>E323</f>
        <v>0</v>
      </c>
      <c r="F322" s="122">
        <f>F323</f>
        <v>0</v>
      </c>
      <c r="G322" s="203">
        <v>0</v>
      </c>
      <c r="H322" s="140"/>
      <c r="I322" s="140"/>
    </row>
    <row r="323" spans="3:9" ht="38.25" customHeight="1">
      <c r="C323" s="9" t="s">
        <v>318</v>
      </c>
      <c r="D323" s="51" t="s">
        <v>263</v>
      </c>
      <c r="E323" s="121">
        <v>0</v>
      </c>
      <c r="F323" s="120">
        <v>0</v>
      </c>
      <c r="G323" s="203">
        <v>0</v>
      </c>
      <c r="H323" s="140"/>
      <c r="I323" s="140"/>
    </row>
    <row r="324" spans="3:9" ht="39">
      <c r="C324" s="9" t="s">
        <v>319</v>
      </c>
      <c r="D324" s="51" t="s">
        <v>264</v>
      </c>
      <c r="E324" s="119">
        <f>E325</f>
        <v>-53743.5</v>
      </c>
      <c r="F324" s="120">
        <f>F325</f>
        <v>-53743.5</v>
      </c>
      <c r="G324" s="203">
        <f t="shared" si="8"/>
        <v>100</v>
      </c>
      <c r="H324" s="140"/>
      <c r="I324" s="140"/>
    </row>
    <row r="325" spans="3:9" ht="39">
      <c r="C325" s="9" t="s">
        <v>320</v>
      </c>
      <c r="D325" s="51" t="s">
        <v>265</v>
      </c>
      <c r="E325" s="119">
        <v>-53743.5</v>
      </c>
      <c r="F325" s="120">
        <v>-53743.5</v>
      </c>
      <c r="G325" s="203">
        <f t="shared" si="8"/>
        <v>100</v>
      </c>
      <c r="H325" s="140"/>
      <c r="I325" s="140"/>
    </row>
    <row r="326" spans="3:9" ht="12.75">
      <c r="C326" s="219" t="s">
        <v>451</v>
      </c>
      <c r="D326" s="224" t="s">
        <v>256</v>
      </c>
      <c r="E326" s="227">
        <f>E327+E331</f>
        <v>86417</v>
      </c>
      <c r="F326" s="227">
        <f>F327+F331</f>
        <v>86417.1</v>
      </c>
      <c r="G326" s="199">
        <v>0</v>
      </c>
      <c r="H326" s="140"/>
      <c r="I326" s="140"/>
    </row>
    <row r="327" spans="3:9" ht="22.5" customHeight="1">
      <c r="C327" s="7" t="s">
        <v>451</v>
      </c>
      <c r="D327" s="223" t="s">
        <v>274</v>
      </c>
      <c r="E327" s="146">
        <f>E328</f>
        <v>90917</v>
      </c>
      <c r="F327" s="227">
        <f aca="true" t="shared" si="9" ref="F327:G329">F328</f>
        <v>90917.1</v>
      </c>
      <c r="G327" s="237">
        <f>G328</f>
        <v>100.00010999043083</v>
      </c>
      <c r="H327" s="140"/>
      <c r="I327" s="140"/>
    </row>
    <row r="328" spans="3:9" ht="26.25">
      <c r="C328" s="154" t="s">
        <v>93</v>
      </c>
      <c r="D328" s="214" t="s">
        <v>94</v>
      </c>
      <c r="E328" s="112">
        <f>E329</f>
        <v>90917</v>
      </c>
      <c r="F328" s="226">
        <f t="shared" si="9"/>
        <v>90917.1</v>
      </c>
      <c r="G328" s="236">
        <f t="shared" si="9"/>
        <v>100.00010999043083</v>
      </c>
      <c r="H328" s="140"/>
      <c r="I328" s="140"/>
    </row>
    <row r="329" spans="3:9" ht="26.25">
      <c r="C329" s="29" t="s">
        <v>95</v>
      </c>
      <c r="D329" s="214" t="s">
        <v>96</v>
      </c>
      <c r="E329" s="112">
        <f>E330</f>
        <v>90917</v>
      </c>
      <c r="F329" s="226">
        <f t="shared" si="9"/>
        <v>90917.1</v>
      </c>
      <c r="G329" s="236">
        <f t="shared" si="9"/>
        <v>100.00010999043083</v>
      </c>
      <c r="H329" s="140"/>
      <c r="I329" s="140"/>
    </row>
    <row r="330" spans="3:9" ht="26.25">
      <c r="C330" s="29" t="s">
        <v>91</v>
      </c>
      <c r="D330" s="214" t="s">
        <v>92</v>
      </c>
      <c r="E330" s="112">
        <v>90917</v>
      </c>
      <c r="F330" s="226">
        <v>90917.1</v>
      </c>
      <c r="G330" s="203">
        <f t="shared" si="8"/>
        <v>100.00010999043083</v>
      </c>
      <c r="H330" s="140"/>
      <c r="I330" s="140"/>
    </row>
    <row r="331" spans="3:9" ht="26.25">
      <c r="C331" s="219" t="s">
        <v>452</v>
      </c>
      <c r="D331" s="224" t="s">
        <v>255</v>
      </c>
      <c r="E331" s="146">
        <f aca="true" t="shared" si="10" ref="E331:F333">E332</f>
        <v>-4500</v>
      </c>
      <c r="F331" s="227">
        <f t="shared" si="10"/>
        <v>-4500</v>
      </c>
      <c r="G331" s="199">
        <v>0</v>
      </c>
      <c r="H331" s="140"/>
      <c r="I331" s="140"/>
    </row>
    <row r="332" spans="3:9" ht="52.5">
      <c r="C332" s="32" t="s">
        <v>450</v>
      </c>
      <c r="D332" s="52" t="s">
        <v>254</v>
      </c>
      <c r="E332" s="112">
        <f t="shared" si="10"/>
        <v>-4500</v>
      </c>
      <c r="F332" s="226">
        <f t="shared" si="10"/>
        <v>-4500</v>
      </c>
      <c r="G332" s="203">
        <v>0</v>
      </c>
      <c r="H332" s="140"/>
      <c r="I332" s="140"/>
    </row>
    <row r="333" spans="3:9" ht="52.5">
      <c r="C333" s="32" t="s">
        <v>449</v>
      </c>
      <c r="D333" s="52" t="s">
        <v>253</v>
      </c>
      <c r="E333" s="112">
        <f t="shared" si="10"/>
        <v>-4500</v>
      </c>
      <c r="F333" s="226">
        <f t="shared" si="10"/>
        <v>-4500</v>
      </c>
      <c r="G333" s="203">
        <v>0</v>
      </c>
      <c r="H333" s="140"/>
      <c r="I333" s="140"/>
    </row>
    <row r="334" spans="3:9" ht="26.25">
      <c r="C334" s="32" t="s">
        <v>453</v>
      </c>
      <c r="D334" s="52" t="s">
        <v>251</v>
      </c>
      <c r="E334" s="112">
        <v>-4500</v>
      </c>
      <c r="F334" s="226">
        <v>-4500</v>
      </c>
      <c r="G334" s="203">
        <v>0</v>
      </c>
      <c r="H334" s="140"/>
      <c r="I334" s="140"/>
    </row>
    <row r="335" spans="3:9" ht="12.75">
      <c r="C335" s="32" t="s">
        <v>417</v>
      </c>
      <c r="D335" s="53" t="s">
        <v>418</v>
      </c>
      <c r="E335" s="123">
        <f>E339+E336</f>
        <v>101651.70000000019</v>
      </c>
      <c r="F335" s="124">
        <f>F339+F336</f>
        <v>100620.80000000028</v>
      </c>
      <c r="G335" s="203">
        <f t="shared" si="8"/>
        <v>98.98585070392339</v>
      </c>
      <c r="H335" s="140"/>
      <c r="I335" s="140"/>
    </row>
    <row r="336" spans="3:9" ht="25.5" customHeight="1">
      <c r="C336" s="9" t="s">
        <v>289</v>
      </c>
      <c r="D336" s="51" t="s">
        <v>266</v>
      </c>
      <c r="E336" s="112">
        <v>-2277044.9</v>
      </c>
      <c r="F336" s="112">
        <v>-2168175.9</v>
      </c>
      <c r="G336" s="203">
        <f t="shared" si="8"/>
        <v>95.21884702405298</v>
      </c>
      <c r="H336" s="140"/>
      <c r="I336" s="140"/>
    </row>
    <row r="337" spans="3:9" ht="0.75" customHeight="1" hidden="1">
      <c r="C337" s="18" t="s">
        <v>290</v>
      </c>
      <c r="D337" s="54" t="s">
        <v>291</v>
      </c>
      <c r="E337" s="113"/>
      <c r="F337" s="113"/>
      <c r="G337" s="203" t="e">
        <f t="shared" si="8"/>
        <v>#DIV/0!</v>
      </c>
      <c r="H337" s="140"/>
      <c r="I337" s="140"/>
    </row>
    <row r="338" spans="3:9" ht="25.5" customHeight="1" hidden="1">
      <c r="C338" s="18" t="s">
        <v>292</v>
      </c>
      <c r="D338" s="54" t="s">
        <v>293</v>
      </c>
      <c r="E338" s="113"/>
      <c r="F338" s="113"/>
      <c r="G338" s="203" t="e">
        <f t="shared" si="8"/>
        <v>#DIV/0!</v>
      </c>
      <c r="H338" s="140"/>
      <c r="I338" s="140"/>
    </row>
    <row r="339" spans="3:9" ht="12.75">
      <c r="C339" s="9" t="s">
        <v>294</v>
      </c>
      <c r="D339" s="55" t="s">
        <v>267</v>
      </c>
      <c r="E339" s="112">
        <v>2378696.6</v>
      </c>
      <c r="F339" s="112">
        <v>2268796.7</v>
      </c>
      <c r="G339" s="203">
        <f t="shared" si="8"/>
        <v>95.3798269186579</v>
      </c>
      <c r="H339" s="140"/>
      <c r="I339" s="140"/>
    </row>
    <row r="340" spans="3:9" ht="24" customHeight="1">
      <c r="C340" s="22" t="s">
        <v>325</v>
      </c>
      <c r="D340" s="125"/>
      <c r="E340" s="126">
        <f>E316+E321+E335+E326</f>
        <v>158325.2000000002</v>
      </c>
      <c r="F340" s="127">
        <f>F316+F321+F335+F326</f>
        <v>157294.40000000029</v>
      </c>
      <c r="G340" s="199">
        <f t="shared" si="8"/>
        <v>99.34893497687045</v>
      </c>
      <c r="H340" s="140"/>
      <c r="I340" s="140"/>
    </row>
    <row r="341" spans="7:9" ht="12.75">
      <c r="G341" s="80"/>
      <c r="H341" s="140"/>
      <c r="I341" s="140"/>
    </row>
    <row r="342" spans="7:9" ht="12.75">
      <c r="G342" s="80"/>
      <c r="H342" s="140"/>
      <c r="I342" s="140"/>
    </row>
    <row r="343" spans="7:9" ht="12.75">
      <c r="G343" s="80"/>
      <c r="H343" s="140"/>
      <c r="I343" s="140"/>
    </row>
    <row r="344" spans="3:9" ht="13.5">
      <c r="C344" s="25"/>
      <c r="G344" s="80"/>
      <c r="H344" s="140"/>
      <c r="I344" s="140"/>
    </row>
    <row r="345" spans="3:9" ht="12.75">
      <c r="C345" s="204"/>
      <c r="E345" s="205"/>
      <c r="F345" s="192"/>
      <c r="G345" s="80"/>
      <c r="H345" s="140"/>
      <c r="I345" s="140"/>
    </row>
    <row r="346" spans="7:9" ht="12.75">
      <c r="G346" s="80"/>
      <c r="H346" s="140"/>
      <c r="I346" s="140"/>
    </row>
    <row r="347" spans="7:9" ht="12.75">
      <c r="G347" s="80"/>
      <c r="H347" s="140"/>
      <c r="I347" s="140"/>
    </row>
    <row r="348" spans="7:9" ht="12.75">
      <c r="G348" s="80"/>
      <c r="H348" s="140"/>
      <c r="I348" s="140"/>
    </row>
    <row r="349" spans="7:9" ht="12.75">
      <c r="G349" s="80"/>
      <c r="H349" s="140"/>
      <c r="I349" s="140"/>
    </row>
    <row r="350" spans="7:9" ht="12.75">
      <c r="G350" s="80"/>
      <c r="H350" s="140"/>
      <c r="I350" s="140"/>
    </row>
    <row r="351" spans="7:9" ht="12.75">
      <c r="G351" s="80"/>
      <c r="H351" s="140"/>
      <c r="I351" s="140"/>
    </row>
    <row r="352" spans="7:9" ht="12.75">
      <c r="G352" s="80"/>
      <c r="H352" s="140"/>
      <c r="I352" s="140"/>
    </row>
    <row r="353" spans="7:9" ht="12.75">
      <c r="G353" s="80"/>
      <c r="H353" s="140"/>
      <c r="I353" s="140"/>
    </row>
    <row r="354" spans="7:9" ht="12.75">
      <c r="G354" s="80"/>
      <c r="H354" s="140"/>
      <c r="I354" s="140"/>
    </row>
    <row r="355" spans="7:9" ht="12.75">
      <c r="G355" s="80"/>
      <c r="H355" s="140"/>
      <c r="I355" s="140"/>
    </row>
    <row r="356" spans="7:9" ht="12.75">
      <c r="G356" s="80"/>
      <c r="H356" s="140"/>
      <c r="I356" s="140"/>
    </row>
    <row r="357" spans="7:9" ht="12.75">
      <c r="G357" s="80"/>
      <c r="H357" s="140"/>
      <c r="I357" s="140"/>
    </row>
    <row r="358" spans="7:9" ht="12.75">
      <c r="G358" s="80"/>
      <c r="H358" s="140"/>
      <c r="I358" s="140"/>
    </row>
    <row r="359" spans="7:9" ht="12.75">
      <c r="G359" s="80"/>
      <c r="H359" s="140"/>
      <c r="I359" s="140"/>
    </row>
    <row r="360" spans="7:9" ht="12.75">
      <c r="G360" s="80"/>
      <c r="H360" s="140"/>
      <c r="I360" s="140"/>
    </row>
    <row r="361" spans="7:9" ht="12.75">
      <c r="G361" s="80"/>
      <c r="H361" s="140"/>
      <c r="I361" s="140"/>
    </row>
    <row r="362" spans="7:9" ht="12.75">
      <c r="G362" s="80"/>
      <c r="H362" s="140"/>
      <c r="I362" s="140"/>
    </row>
    <row r="363" spans="7:9" ht="12.75">
      <c r="G363" s="80"/>
      <c r="H363" s="140"/>
      <c r="I363" s="140"/>
    </row>
    <row r="364" spans="7:9" ht="12.75">
      <c r="G364" s="80"/>
      <c r="H364" s="140"/>
      <c r="I364" s="140"/>
    </row>
    <row r="365" spans="7:10" ht="12.75">
      <c r="G365" s="80"/>
      <c r="H365" s="140"/>
      <c r="I365" s="140"/>
      <c r="J365" s="140"/>
    </row>
    <row r="366" spans="7:10" ht="12.75">
      <c r="G366" s="80"/>
      <c r="H366" s="140"/>
      <c r="I366" s="140"/>
      <c r="J366" s="140"/>
    </row>
    <row r="367" spans="7:10" ht="12.75">
      <c r="G367" s="80"/>
      <c r="H367" s="140"/>
      <c r="I367" s="140"/>
      <c r="J367" s="140"/>
    </row>
    <row r="368" spans="7:10" ht="12.75">
      <c r="G368" s="80"/>
      <c r="H368" s="140"/>
      <c r="I368" s="140"/>
      <c r="J368" s="140"/>
    </row>
    <row r="369" spans="7:11" ht="12.75">
      <c r="G369" s="80"/>
      <c r="H369" s="140"/>
      <c r="I369" s="140"/>
      <c r="J369" s="140"/>
      <c r="K369" s="140"/>
    </row>
    <row r="370" spans="7:11" ht="12.75">
      <c r="G370" s="80"/>
      <c r="H370" s="140"/>
      <c r="I370" s="140"/>
      <c r="J370" s="140"/>
      <c r="K370" s="140"/>
    </row>
    <row r="371" spans="7:11" ht="12.75">
      <c r="G371" s="80"/>
      <c r="H371" s="140"/>
      <c r="I371" s="140"/>
      <c r="J371" s="140"/>
      <c r="K371" s="140"/>
    </row>
    <row r="372" spans="7:11" ht="12.75">
      <c r="G372" s="80"/>
      <c r="H372" s="140"/>
      <c r="I372" s="140"/>
      <c r="J372" s="140"/>
      <c r="K372" s="140"/>
    </row>
    <row r="373" spans="7:11" ht="12.75">
      <c r="G373" s="80"/>
      <c r="H373" s="140"/>
      <c r="I373" s="140"/>
      <c r="J373" s="140"/>
      <c r="K373" s="140"/>
    </row>
    <row r="374" spans="7:11" ht="12.75">
      <c r="G374" s="80"/>
      <c r="H374" s="140"/>
      <c r="I374" s="140"/>
      <c r="J374" s="140"/>
      <c r="K374" s="140"/>
    </row>
    <row r="375" spans="7:11" ht="12.75">
      <c r="G375" s="80"/>
      <c r="H375" s="140"/>
      <c r="I375" s="140"/>
      <c r="J375" s="140"/>
      <c r="K375" s="140"/>
    </row>
    <row r="376" spans="7:11" ht="12.75">
      <c r="G376" s="80"/>
      <c r="H376" s="140"/>
      <c r="I376" s="140"/>
      <c r="J376" s="140"/>
      <c r="K376" s="140"/>
    </row>
    <row r="377" spans="7:11" ht="12.75">
      <c r="G377" s="80"/>
      <c r="H377" s="140"/>
      <c r="I377" s="140"/>
      <c r="J377" s="140"/>
      <c r="K377" s="140"/>
    </row>
    <row r="378" spans="7:11" ht="12.75">
      <c r="G378" s="80"/>
      <c r="H378" s="140"/>
      <c r="I378" s="140"/>
      <c r="J378" s="140"/>
      <c r="K378" s="140"/>
    </row>
    <row r="379" spans="7:11" ht="12.75">
      <c r="G379" s="80"/>
      <c r="H379" s="140"/>
      <c r="I379" s="140"/>
      <c r="J379" s="140"/>
      <c r="K379" s="140"/>
    </row>
    <row r="380" spans="7:11" ht="12.75">
      <c r="G380" s="80"/>
      <c r="H380" s="140"/>
      <c r="I380" s="140"/>
      <c r="J380" s="140"/>
      <c r="K380" s="140"/>
    </row>
    <row r="381" spans="7:11" ht="12.75">
      <c r="G381" s="80"/>
      <c r="H381" s="140"/>
      <c r="I381" s="140"/>
      <c r="J381" s="140"/>
      <c r="K381" s="140"/>
    </row>
    <row r="382" spans="7:11" ht="12.75">
      <c r="G382" s="80"/>
      <c r="H382" s="140"/>
      <c r="I382" s="140"/>
      <c r="J382" s="140"/>
      <c r="K382" s="140"/>
    </row>
    <row r="383" spans="7:11" ht="12.75">
      <c r="G383" s="80"/>
      <c r="H383" s="140"/>
      <c r="I383" s="140"/>
      <c r="J383" s="140"/>
      <c r="K383" s="140"/>
    </row>
    <row r="384" spans="7:11" ht="12.75">
      <c r="G384" s="80"/>
      <c r="H384" s="140"/>
      <c r="I384" s="140"/>
      <c r="J384" s="140"/>
      <c r="K384" s="140"/>
    </row>
    <row r="385" spans="7:11" ht="12.75">
      <c r="G385" s="80"/>
      <c r="H385" s="140"/>
      <c r="I385" s="140"/>
      <c r="J385" s="140"/>
      <c r="K385" s="140"/>
    </row>
    <row r="386" spans="7:11" ht="12.75">
      <c r="G386" s="80"/>
      <c r="H386" s="140"/>
      <c r="I386" s="140"/>
      <c r="J386" s="140"/>
      <c r="K386" s="140"/>
    </row>
    <row r="387" spans="7:11" ht="12.75">
      <c r="G387" s="80"/>
      <c r="H387" s="140"/>
      <c r="I387" s="140"/>
      <c r="J387" s="140"/>
      <c r="K387" s="140"/>
    </row>
    <row r="388" spans="7:11" ht="12.75">
      <c r="G388" s="80"/>
      <c r="H388" s="140"/>
      <c r="I388" s="140"/>
      <c r="J388" s="140"/>
      <c r="K388" s="140"/>
    </row>
    <row r="389" spans="7:11" ht="12.75">
      <c r="G389" s="80"/>
      <c r="H389" s="140"/>
      <c r="I389" s="140"/>
      <c r="J389" s="140"/>
      <c r="K389" s="140"/>
    </row>
    <row r="390" spans="7:11" ht="12.75">
      <c r="G390" s="80"/>
      <c r="H390" s="140"/>
      <c r="I390" s="140"/>
      <c r="J390" s="140"/>
      <c r="K390" s="140"/>
    </row>
    <row r="391" spans="7:11" ht="12.75">
      <c r="G391" s="80"/>
      <c r="H391" s="140"/>
      <c r="I391" s="140"/>
      <c r="J391" s="140"/>
      <c r="K391" s="140"/>
    </row>
    <row r="392" spans="7:11" ht="12.75">
      <c r="G392" s="80"/>
      <c r="H392" s="140"/>
      <c r="I392" s="140"/>
      <c r="J392" s="140"/>
      <c r="K392" s="140"/>
    </row>
    <row r="393" spans="7:11" ht="12.75">
      <c r="G393" s="80"/>
      <c r="H393" s="140"/>
      <c r="I393" s="140"/>
      <c r="J393" s="140"/>
      <c r="K393" s="140"/>
    </row>
    <row r="394" spans="7:11" ht="12.75">
      <c r="G394" s="80"/>
      <c r="H394" s="140"/>
      <c r="I394" s="140"/>
      <c r="J394" s="140"/>
      <c r="K394" s="140"/>
    </row>
    <row r="395" spans="7:11" ht="12.75">
      <c r="G395" s="80"/>
      <c r="H395" s="140"/>
      <c r="I395" s="140"/>
      <c r="J395" s="140"/>
      <c r="K395" s="140"/>
    </row>
    <row r="396" spans="7:11" ht="12.75">
      <c r="G396" s="80"/>
      <c r="H396" s="140"/>
      <c r="I396" s="140"/>
      <c r="J396" s="140"/>
      <c r="K396" s="140"/>
    </row>
    <row r="397" spans="7:11" ht="12.75">
      <c r="G397" s="80"/>
      <c r="H397" s="140"/>
      <c r="I397" s="140"/>
      <c r="J397" s="140"/>
      <c r="K397" s="140"/>
    </row>
    <row r="398" spans="7:11" ht="12.75">
      <c r="G398" s="80"/>
      <c r="H398" s="140"/>
      <c r="I398" s="140"/>
      <c r="J398" s="140"/>
      <c r="K398" s="140"/>
    </row>
    <row r="399" spans="7:11" ht="12.75">
      <c r="G399" s="80"/>
      <c r="H399" s="140"/>
      <c r="I399" s="140"/>
      <c r="J399" s="140"/>
      <c r="K399" s="140"/>
    </row>
    <row r="400" spans="7:11" ht="12.75">
      <c r="G400" s="80"/>
      <c r="H400" s="140"/>
      <c r="I400" s="140"/>
      <c r="J400" s="140"/>
      <c r="K400" s="140"/>
    </row>
    <row r="401" spans="7:11" ht="12.75">
      <c r="G401" s="80"/>
      <c r="H401" s="140"/>
      <c r="I401" s="140"/>
      <c r="J401" s="140"/>
      <c r="K401" s="140"/>
    </row>
    <row r="402" spans="7:11" ht="12.75">
      <c r="G402" s="80"/>
      <c r="H402" s="140"/>
      <c r="I402" s="140"/>
      <c r="J402" s="140"/>
      <c r="K402" s="140"/>
    </row>
    <row r="403" spans="7:11" ht="12.75">
      <c r="G403" s="80"/>
      <c r="H403" s="140"/>
      <c r="I403" s="140"/>
      <c r="J403" s="140"/>
      <c r="K403" s="140"/>
    </row>
    <row r="404" spans="7:11" ht="12.75">
      <c r="G404" s="80"/>
      <c r="H404" s="140"/>
      <c r="I404" s="140"/>
      <c r="J404" s="140"/>
      <c r="K404" s="140"/>
    </row>
    <row r="405" spans="7:11" ht="12.75">
      <c r="G405" s="80"/>
      <c r="H405" s="140"/>
      <c r="I405" s="140"/>
      <c r="J405" s="140"/>
      <c r="K405" s="140"/>
    </row>
    <row r="406" spans="7:11" ht="12.75">
      <c r="G406" s="80"/>
      <c r="H406" s="140"/>
      <c r="I406" s="140"/>
      <c r="J406" s="140"/>
      <c r="K406" s="140"/>
    </row>
    <row r="407" spans="7:11" ht="12.75">
      <c r="G407" s="80"/>
      <c r="H407" s="140"/>
      <c r="I407" s="140"/>
      <c r="J407" s="140"/>
      <c r="K407" s="140"/>
    </row>
    <row r="408" spans="7:11" ht="12.75">
      <c r="G408" s="80"/>
      <c r="H408" s="140"/>
      <c r="I408" s="140"/>
      <c r="J408" s="140"/>
      <c r="K408" s="140"/>
    </row>
    <row r="409" spans="7:11" ht="12.75">
      <c r="G409" s="80"/>
      <c r="H409" s="140"/>
      <c r="I409" s="140"/>
      <c r="J409" s="140"/>
      <c r="K409" s="140"/>
    </row>
    <row r="410" spans="7:11" ht="12.75">
      <c r="G410" s="80"/>
      <c r="H410" s="140"/>
      <c r="I410" s="140"/>
      <c r="J410" s="140"/>
      <c r="K410" s="140"/>
    </row>
    <row r="411" spans="7:11" ht="12.75">
      <c r="G411" s="80"/>
      <c r="H411" s="140"/>
      <c r="I411" s="140"/>
      <c r="J411" s="140"/>
      <c r="K411" s="140"/>
    </row>
    <row r="412" spans="7:11" ht="12.75">
      <c r="G412" s="80"/>
      <c r="H412" s="140"/>
      <c r="I412" s="140"/>
      <c r="J412" s="140"/>
      <c r="K412" s="140"/>
    </row>
    <row r="413" spans="7:11" ht="12.75">
      <c r="G413" s="80"/>
      <c r="H413" s="140"/>
      <c r="I413" s="140"/>
      <c r="J413" s="140"/>
      <c r="K413" s="140"/>
    </row>
    <row r="414" spans="7:11" ht="12.75">
      <c r="G414" s="80"/>
      <c r="H414" s="140"/>
      <c r="I414" s="140"/>
      <c r="J414" s="140"/>
      <c r="K414" s="140"/>
    </row>
    <row r="415" spans="7:11" ht="12.75">
      <c r="G415" s="80"/>
      <c r="H415" s="140"/>
      <c r="I415" s="140"/>
      <c r="J415" s="140"/>
      <c r="K415" s="140"/>
    </row>
    <row r="416" spans="7:11" ht="12.75">
      <c r="G416" s="80"/>
      <c r="H416" s="140"/>
      <c r="I416" s="140"/>
      <c r="J416" s="140"/>
      <c r="K416" s="140"/>
    </row>
    <row r="417" spans="7:11" ht="12.75">
      <c r="G417" s="80"/>
      <c r="H417" s="140"/>
      <c r="I417" s="140"/>
      <c r="J417" s="140"/>
      <c r="K417" s="140"/>
    </row>
    <row r="418" spans="7:11" ht="12.75">
      <c r="G418" s="80"/>
      <c r="H418" s="140"/>
      <c r="I418" s="140"/>
      <c r="J418" s="140"/>
      <c r="K418" s="140"/>
    </row>
    <row r="419" spans="7:11" ht="12.75">
      <c r="G419" s="80"/>
      <c r="H419" s="140"/>
      <c r="I419" s="140"/>
      <c r="J419" s="140"/>
      <c r="K419" s="140"/>
    </row>
    <row r="420" spans="7:11" ht="12.75">
      <c r="G420" s="80"/>
      <c r="H420" s="140"/>
      <c r="I420" s="140"/>
      <c r="J420" s="140"/>
      <c r="K420" s="140"/>
    </row>
    <row r="421" spans="7:11" ht="12.75">
      <c r="G421" s="80"/>
      <c r="H421" s="140"/>
      <c r="I421" s="140"/>
      <c r="J421" s="140"/>
      <c r="K421" s="140"/>
    </row>
    <row r="422" spans="7:11" ht="12.75">
      <c r="G422" s="80"/>
      <c r="H422" s="140"/>
      <c r="I422" s="140"/>
      <c r="J422" s="140"/>
      <c r="K422" s="140"/>
    </row>
    <row r="423" spans="7:11" ht="12.75">
      <c r="G423" s="80"/>
      <c r="H423" s="140"/>
      <c r="I423" s="140"/>
      <c r="J423" s="140"/>
      <c r="K423" s="140"/>
    </row>
    <row r="424" spans="7:11" ht="12.75">
      <c r="G424" s="80"/>
      <c r="H424" s="140"/>
      <c r="I424" s="140"/>
      <c r="J424" s="140"/>
      <c r="K424" s="140"/>
    </row>
    <row r="425" spans="7:11" ht="12.75">
      <c r="G425" s="80"/>
      <c r="H425" s="140"/>
      <c r="I425" s="140"/>
      <c r="J425" s="140"/>
      <c r="K425" s="140"/>
    </row>
    <row r="426" spans="7:11" ht="12.75">
      <c r="G426" s="80"/>
      <c r="H426" s="140"/>
      <c r="I426" s="140"/>
      <c r="J426" s="140"/>
      <c r="K426" s="140"/>
    </row>
    <row r="427" spans="7:11" ht="12.75">
      <c r="G427" s="80"/>
      <c r="H427" s="140"/>
      <c r="I427" s="140"/>
      <c r="J427" s="140"/>
      <c r="K427" s="140"/>
    </row>
    <row r="428" spans="7:11" ht="12.75">
      <c r="G428" s="80"/>
      <c r="H428" s="140"/>
      <c r="I428" s="140"/>
      <c r="J428" s="140"/>
      <c r="K428" s="140"/>
    </row>
    <row r="429" spans="7:11" ht="12.75">
      <c r="G429" s="80"/>
      <c r="H429" s="140"/>
      <c r="I429" s="140"/>
      <c r="J429" s="140"/>
      <c r="K429" s="140"/>
    </row>
    <row r="430" spans="7:11" ht="12.75">
      <c r="G430" s="80"/>
      <c r="H430" s="140"/>
      <c r="I430" s="140"/>
      <c r="J430" s="140"/>
      <c r="K430" s="140"/>
    </row>
    <row r="431" spans="7:11" ht="12.75">
      <c r="G431" s="80"/>
      <c r="H431" s="140"/>
      <c r="I431" s="140"/>
      <c r="J431" s="140"/>
      <c r="K431" s="140"/>
    </row>
    <row r="432" spans="7:11" ht="12.75">
      <c r="G432" s="80"/>
      <c r="H432" s="140"/>
      <c r="I432" s="140"/>
      <c r="J432" s="140"/>
      <c r="K432" s="140"/>
    </row>
    <row r="433" spans="7:11" ht="12.75">
      <c r="G433" s="80"/>
      <c r="H433" s="140"/>
      <c r="I433" s="140"/>
      <c r="J433" s="140"/>
      <c r="K433" s="140"/>
    </row>
    <row r="434" spans="7:11" ht="12.75">
      <c r="G434" s="80"/>
      <c r="H434" s="140"/>
      <c r="I434" s="140"/>
      <c r="J434" s="140"/>
      <c r="K434" s="140"/>
    </row>
    <row r="435" spans="7:11" ht="12.75">
      <c r="G435" s="80"/>
      <c r="H435" s="140"/>
      <c r="I435" s="140"/>
      <c r="J435" s="140"/>
      <c r="K435" s="140"/>
    </row>
    <row r="436" spans="7:11" ht="12.75">
      <c r="G436" s="80"/>
      <c r="H436" s="140"/>
      <c r="I436" s="140"/>
      <c r="J436" s="140"/>
      <c r="K436" s="140"/>
    </row>
    <row r="437" spans="7:11" ht="12.75">
      <c r="G437" s="80"/>
      <c r="H437" s="140"/>
      <c r="I437" s="140"/>
      <c r="J437" s="140"/>
      <c r="K437" s="140"/>
    </row>
    <row r="438" spans="7:11" ht="12.75">
      <c r="G438" s="80"/>
      <c r="H438" s="140"/>
      <c r="I438" s="140"/>
      <c r="J438" s="140"/>
      <c r="K438" s="140"/>
    </row>
    <row r="439" spans="7:11" ht="12.75">
      <c r="G439" s="80"/>
      <c r="H439" s="140"/>
      <c r="I439" s="140"/>
      <c r="J439" s="140"/>
      <c r="K439" s="140"/>
    </row>
    <row r="440" spans="7:11" ht="12.75">
      <c r="G440" s="80"/>
      <c r="H440" s="140"/>
      <c r="I440" s="140"/>
      <c r="J440" s="140"/>
      <c r="K440" s="140"/>
    </row>
    <row r="441" spans="7:11" ht="12.75">
      <c r="G441" s="80"/>
      <c r="H441" s="140"/>
      <c r="I441" s="140"/>
      <c r="J441" s="140"/>
      <c r="K441" s="140"/>
    </row>
    <row r="442" spans="7:11" ht="12.75">
      <c r="G442" s="80"/>
      <c r="H442" s="140"/>
      <c r="I442" s="140"/>
      <c r="J442" s="140"/>
      <c r="K442" s="140"/>
    </row>
    <row r="443" spans="7:11" ht="12.75">
      <c r="G443" s="80"/>
      <c r="H443" s="140"/>
      <c r="I443" s="140"/>
      <c r="J443" s="140"/>
      <c r="K443" s="140"/>
    </row>
    <row r="444" spans="7:11" ht="12.75">
      <c r="G444" s="80"/>
      <c r="H444" s="140"/>
      <c r="I444" s="140"/>
      <c r="J444" s="140"/>
      <c r="K444" s="140"/>
    </row>
    <row r="445" spans="7:11" ht="12.75">
      <c r="G445" s="80"/>
      <c r="H445" s="140"/>
      <c r="I445" s="140"/>
      <c r="J445" s="140"/>
      <c r="K445" s="140"/>
    </row>
    <row r="446" spans="7:11" ht="12.75">
      <c r="G446" s="80"/>
      <c r="H446" s="140"/>
      <c r="I446" s="140"/>
      <c r="J446" s="140"/>
      <c r="K446" s="140"/>
    </row>
    <row r="447" spans="7:11" ht="12.75">
      <c r="G447" s="80"/>
      <c r="H447" s="140"/>
      <c r="I447" s="140"/>
      <c r="J447" s="140"/>
      <c r="K447" s="140"/>
    </row>
    <row r="448" spans="7:11" ht="12.75">
      <c r="G448" s="80"/>
      <c r="H448" s="140"/>
      <c r="I448" s="140"/>
      <c r="J448" s="140"/>
      <c r="K448" s="140"/>
    </row>
    <row r="449" spans="7:11" ht="12.75">
      <c r="G449" s="80"/>
      <c r="H449" s="140"/>
      <c r="I449" s="140"/>
      <c r="J449" s="140"/>
      <c r="K449" s="140"/>
    </row>
    <row r="450" spans="7:11" ht="12.75">
      <c r="G450" s="80"/>
      <c r="H450" s="140"/>
      <c r="I450" s="140"/>
      <c r="J450" s="140"/>
      <c r="K450" s="140"/>
    </row>
    <row r="451" spans="7:11" ht="12.75">
      <c r="G451" s="80"/>
      <c r="H451" s="140"/>
      <c r="I451" s="140"/>
      <c r="J451" s="140"/>
      <c r="K451" s="140"/>
    </row>
    <row r="452" spans="7:11" ht="12.75">
      <c r="G452" s="80"/>
      <c r="H452" s="140"/>
      <c r="I452" s="140"/>
      <c r="J452" s="140"/>
      <c r="K452" s="140"/>
    </row>
    <row r="453" spans="7:11" ht="12.75">
      <c r="G453" s="80"/>
      <c r="H453" s="140"/>
      <c r="I453" s="140"/>
      <c r="J453" s="140"/>
      <c r="K453" s="140"/>
    </row>
    <row r="454" spans="7:11" ht="12.75">
      <c r="G454" s="80"/>
      <c r="H454" s="140"/>
      <c r="I454" s="140"/>
      <c r="J454" s="140"/>
      <c r="K454" s="140"/>
    </row>
    <row r="455" spans="7:11" ht="12.75">
      <c r="G455" s="80"/>
      <c r="H455" s="140"/>
      <c r="I455" s="140"/>
      <c r="J455" s="140"/>
      <c r="K455" s="140"/>
    </row>
    <row r="456" spans="7:11" ht="12.75">
      <c r="G456" s="80"/>
      <c r="H456" s="140"/>
      <c r="I456" s="140"/>
      <c r="J456" s="140"/>
      <c r="K456" s="140"/>
    </row>
    <row r="457" spans="7:11" ht="12.75">
      <c r="G457" s="80"/>
      <c r="H457" s="140"/>
      <c r="I457" s="140"/>
      <c r="J457" s="140"/>
      <c r="K457" s="140"/>
    </row>
    <row r="458" spans="7:11" ht="12.75">
      <c r="G458" s="80"/>
      <c r="H458" s="140"/>
      <c r="I458" s="140"/>
      <c r="J458" s="140"/>
      <c r="K458" s="140"/>
    </row>
    <row r="459" spans="7:11" ht="12.75">
      <c r="G459" s="80"/>
      <c r="H459" s="140"/>
      <c r="I459" s="140"/>
      <c r="J459" s="140"/>
      <c r="K459" s="140"/>
    </row>
    <row r="460" spans="7:11" ht="12.75">
      <c r="G460" s="80"/>
      <c r="H460" s="140"/>
      <c r="I460" s="140"/>
      <c r="J460" s="140"/>
      <c r="K460" s="140"/>
    </row>
    <row r="461" spans="7:11" ht="12.75">
      <c r="G461" s="80"/>
      <c r="H461" s="140"/>
      <c r="I461" s="140"/>
      <c r="J461" s="140"/>
      <c r="K461" s="140"/>
    </row>
    <row r="462" spans="7:11" ht="12.75">
      <c r="G462" s="80"/>
      <c r="H462" s="140"/>
      <c r="I462" s="140"/>
      <c r="J462" s="140"/>
      <c r="K462" s="140"/>
    </row>
    <row r="463" spans="7:11" ht="12.75">
      <c r="G463" s="80"/>
      <c r="H463" s="140"/>
      <c r="I463" s="140"/>
      <c r="J463" s="140"/>
      <c r="K463" s="140"/>
    </row>
    <row r="464" spans="7:11" ht="12.75">
      <c r="G464" s="80"/>
      <c r="H464" s="140"/>
      <c r="I464" s="140"/>
      <c r="J464" s="140"/>
      <c r="K464" s="140"/>
    </row>
    <row r="465" spans="7:11" ht="12.75">
      <c r="G465" s="80"/>
      <c r="H465" s="140"/>
      <c r="I465" s="140"/>
      <c r="J465" s="140"/>
      <c r="K465" s="140"/>
    </row>
    <row r="466" spans="7:11" ht="12.75">
      <c r="G466" s="80"/>
      <c r="H466" s="140"/>
      <c r="I466" s="140"/>
      <c r="J466" s="140"/>
      <c r="K466" s="140"/>
    </row>
    <row r="467" spans="7:11" ht="12.75">
      <c r="G467" s="80"/>
      <c r="H467" s="140"/>
      <c r="I467" s="140"/>
      <c r="J467" s="140"/>
      <c r="K467" s="140"/>
    </row>
    <row r="468" spans="7:11" ht="12.75">
      <c r="G468" s="80"/>
      <c r="H468" s="140"/>
      <c r="I468" s="140"/>
      <c r="J468" s="140"/>
      <c r="K468" s="140"/>
    </row>
    <row r="469" spans="7:11" ht="12.75">
      <c r="G469" s="80"/>
      <c r="H469" s="140"/>
      <c r="I469" s="140"/>
      <c r="J469" s="140"/>
      <c r="K469" s="140"/>
    </row>
    <row r="470" spans="7:11" ht="12.75">
      <c r="G470" s="80"/>
      <c r="H470" s="140"/>
      <c r="I470" s="140"/>
      <c r="J470" s="140"/>
      <c r="K470" s="140"/>
    </row>
    <row r="471" spans="7:11" ht="12.75">
      <c r="G471" s="80"/>
      <c r="H471" s="140"/>
      <c r="I471" s="140"/>
      <c r="J471" s="140"/>
      <c r="K471" s="140"/>
    </row>
    <row r="472" spans="7:11" ht="12.75">
      <c r="G472" s="80"/>
      <c r="H472" s="140"/>
      <c r="I472" s="140"/>
      <c r="J472" s="140"/>
      <c r="K472" s="140"/>
    </row>
    <row r="473" spans="7:11" ht="12.75">
      <c r="G473" s="80"/>
      <c r="H473" s="140"/>
      <c r="I473" s="140"/>
      <c r="J473" s="140"/>
      <c r="K473" s="140"/>
    </row>
    <row r="474" spans="7:11" ht="12.75">
      <c r="G474" s="80"/>
      <c r="H474" s="140"/>
      <c r="I474" s="140"/>
      <c r="J474" s="140"/>
      <c r="K474" s="140"/>
    </row>
    <row r="475" spans="7:11" ht="12.75">
      <c r="G475" s="80"/>
      <c r="H475" s="140"/>
      <c r="I475" s="140"/>
      <c r="J475" s="140"/>
      <c r="K475" s="140"/>
    </row>
    <row r="476" spans="7:11" ht="12.75">
      <c r="G476" s="80"/>
      <c r="H476" s="140"/>
      <c r="I476" s="140"/>
      <c r="J476" s="140"/>
      <c r="K476" s="140"/>
    </row>
    <row r="477" spans="7:11" ht="12.75">
      <c r="G477" s="80"/>
      <c r="H477" s="140"/>
      <c r="I477" s="140"/>
      <c r="J477" s="140"/>
      <c r="K477" s="140"/>
    </row>
    <row r="478" spans="7:11" ht="12.75">
      <c r="G478" s="80"/>
      <c r="H478" s="140"/>
      <c r="I478" s="140"/>
      <c r="J478" s="140"/>
      <c r="K478" s="140"/>
    </row>
    <row r="479" spans="7:11" ht="12.75">
      <c r="G479" s="80"/>
      <c r="H479" s="140"/>
      <c r="I479" s="140"/>
      <c r="J479" s="140"/>
      <c r="K479" s="140"/>
    </row>
    <row r="480" spans="7:11" ht="12.75">
      <c r="G480" s="80"/>
      <c r="H480" s="140"/>
      <c r="I480" s="140"/>
      <c r="J480" s="140"/>
      <c r="K480" s="140"/>
    </row>
    <row r="481" spans="7:11" ht="12.75">
      <c r="G481" s="80"/>
      <c r="H481" s="140"/>
      <c r="I481" s="140"/>
      <c r="J481" s="140"/>
      <c r="K481" s="140"/>
    </row>
    <row r="482" spans="7:11" ht="12.75">
      <c r="G482" s="80"/>
      <c r="H482" s="140"/>
      <c r="I482" s="140"/>
      <c r="J482" s="140"/>
      <c r="K482" s="140"/>
    </row>
    <row r="483" spans="7:11" ht="12.75">
      <c r="G483" s="80"/>
      <c r="H483" s="140"/>
      <c r="I483" s="140"/>
      <c r="J483" s="140"/>
      <c r="K483" s="140"/>
    </row>
    <row r="484" spans="7:11" ht="12.75">
      <c r="G484" s="80"/>
      <c r="H484" s="140"/>
      <c r="I484" s="140"/>
      <c r="J484" s="140"/>
      <c r="K484" s="140"/>
    </row>
    <row r="485" spans="7:11" ht="12.75">
      <c r="G485" s="80"/>
      <c r="H485" s="140"/>
      <c r="I485" s="140"/>
      <c r="J485" s="140"/>
      <c r="K485" s="140"/>
    </row>
    <row r="486" spans="7:11" ht="12.75">
      <c r="G486" s="80"/>
      <c r="H486" s="140"/>
      <c r="I486" s="140"/>
      <c r="J486" s="140"/>
      <c r="K486" s="140"/>
    </row>
    <row r="487" spans="7:11" ht="12.75">
      <c r="G487" s="80"/>
      <c r="H487" s="140"/>
      <c r="I487" s="140"/>
      <c r="J487" s="140"/>
      <c r="K487" s="140"/>
    </row>
    <row r="488" spans="7:11" ht="12.75">
      <c r="G488" s="80"/>
      <c r="H488" s="140"/>
      <c r="I488" s="140"/>
      <c r="J488" s="140"/>
      <c r="K488" s="140"/>
    </row>
    <row r="489" spans="7:11" ht="12.75">
      <c r="G489" s="80"/>
      <c r="H489" s="140"/>
      <c r="I489" s="140"/>
      <c r="J489" s="140"/>
      <c r="K489" s="140"/>
    </row>
    <row r="490" spans="7:11" ht="12.75">
      <c r="G490" s="80"/>
      <c r="H490" s="140"/>
      <c r="I490" s="140"/>
      <c r="J490" s="140"/>
      <c r="K490" s="140"/>
    </row>
    <row r="491" spans="7:11" ht="12.75">
      <c r="G491" s="80"/>
      <c r="H491" s="140"/>
      <c r="I491" s="140"/>
      <c r="J491" s="140"/>
      <c r="K491" s="140"/>
    </row>
    <row r="492" spans="7:11" ht="12.75">
      <c r="G492" s="80"/>
      <c r="H492" s="140"/>
      <c r="I492" s="140"/>
      <c r="J492" s="140"/>
      <c r="K492" s="140"/>
    </row>
    <row r="493" spans="7:11" ht="12.75">
      <c r="G493" s="80"/>
      <c r="H493" s="140"/>
      <c r="I493" s="140"/>
      <c r="J493" s="140"/>
      <c r="K493" s="140"/>
    </row>
    <row r="494" spans="7:11" ht="12.75">
      <c r="G494" s="80"/>
      <c r="H494" s="140"/>
      <c r="I494" s="140"/>
      <c r="J494" s="140"/>
      <c r="K494" s="140"/>
    </row>
    <row r="495" spans="7:11" ht="12.75">
      <c r="G495" s="80"/>
      <c r="H495" s="140"/>
      <c r="I495" s="140"/>
      <c r="J495" s="140"/>
      <c r="K495" s="140"/>
    </row>
    <row r="496" spans="7:11" ht="12.75">
      <c r="G496" s="80"/>
      <c r="H496" s="140"/>
      <c r="I496" s="140"/>
      <c r="J496" s="140"/>
      <c r="K496" s="140"/>
    </row>
    <row r="497" spans="7:11" ht="12.75">
      <c r="G497" s="80"/>
      <c r="H497" s="140"/>
      <c r="I497" s="140"/>
      <c r="J497" s="140"/>
      <c r="K497" s="140"/>
    </row>
    <row r="498" spans="7:11" ht="12.75">
      <c r="G498" s="80"/>
      <c r="H498" s="140"/>
      <c r="I498" s="140"/>
      <c r="J498" s="140"/>
      <c r="K498" s="140"/>
    </row>
    <row r="499" spans="7:11" ht="12.75">
      <c r="G499" s="80"/>
      <c r="H499" s="140"/>
      <c r="I499" s="140"/>
      <c r="J499" s="140"/>
      <c r="K499" s="140"/>
    </row>
    <row r="500" spans="7:11" ht="12.75">
      <c r="G500" s="80"/>
      <c r="H500" s="140"/>
      <c r="I500" s="140"/>
      <c r="J500" s="140"/>
      <c r="K500" s="140"/>
    </row>
    <row r="501" spans="7:11" ht="12.75">
      <c r="G501" s="80"/>
      <c r="H501" s="140"/>
      <c r="I501" s="140"/>
      <c r="J501" s="140"/>
      <c r="K501" s="140"/>
    </row>
    <row r="502" spans="7:11" ht="12.75">
      <c r="G502" s="80"/>
      <c r="H502" s="140"/>
      <c r="I502" s="140"/>
      <c r="J502" s="140"/>
      <c r="K502" s="140"/>
    </row>
    <row r="503" spans="7:11" ht="12.75">
      <c r="G503" s="80"/>
      <c r="H503" s="140"/>
      <c r="I503" s="140"/>
      <c r="J503" s="140"/>
      <c r="K503" s="140"/>
    </row>
    <row r="504" spans="7:11" ht="12.75">
      <c r="G504" s="80"/>
      <c r="H504" s="140"/>
      <c r="I504" s="140"/>
      <c r="J504" s="140"/>
      <c r="K504" s="140"/>
    </row>
    <row r="505" spans="7:11" ht="12.75">
      <c r="G505" s="80"/>
      <c r="H505" s="140"/>
      <c r="I505" s="140"/>
      <c r="J505" s="140"/>
      <c r="K505" s="140"/>
    </row>
    <row r="506" spans="7:11" ht="12.75">
      <c r="G506" s="80"/>
      <c r="H506" s="140"/>
      <c r="I506" s="140"/>
      <c r="J506" s="140"/>
      <c r="K506" s="140"/>
    </row>
    <row r="507" spans="7:11" ht="12.75">
      <c r="G507" s="80"/>
      <c r="H507" s="140"/>
      <c r="I507" s="140"/>
      <c r="J507" s="140"/>
      <c r="K507" s="140"/>
    </row>
    <row r="508" spans="7:11" ht="12.75">
      <c r="G508" s="80"/>
      <c r="H508" s="140"/>
      <c r="I508" s="140"/>
      <c r="J508" s="140"/>
      <c r="K508" s="140"/>
    </row>
    <row r="509" spans="7:11" ht="12.75">
      <c r="G509" s="80"/>
      <c r="H509" s="140"/>
      <c r="I509" s="140"/>
      <c r="J509" s="140"/>
      <c r="K509" s="140"/>
    </row>
    <row r="510" spans="7:11" ht="12.75">
      <c r="G510" s="80"/>
      <c r="H510" s="140"/>
      <c r="I510" s="140"/>
      <c r="J510" s="140"/>
      <c r="K510" s="140"/>
    </row>
    <row r="511" spans="7:11" ht="12.75">
      <c r="G511" s="80"/>
      <c r="H511" s="140"/>
      <c r="I511" s="140"/>
      <c r="J511" s="140"/>
      <c r="K511" s="140"/>
    </row>
    <row r="512" spans="7:11" ht="12.75">
      <c r="G512" s="80"/>
      <c r="H512" s="140"/>
      <c r="I512" s="140"/>
      <c r="J512" s="140"/>
      <c r="K512" s="140"/>
    </row>
    <row r="513" spans="7:11" ht="12.75">
      <c r="G513" s="80"/>
      <c r="H513" s="140"/>
      <c r="I513" s="140"/>
      <c r="J513" s="140"/>
      <c r="K513" s="140"/>
    </row>
    <row r="514" spans="7:11" ht="12.75">
      <c r="G514" s="80"/>
      <c r="H514" s="140"/>
      <c r="I514" s="140"/>
      <c r="J514" s="140"/>
      <c r="K514" s="140"/>
    </row>
    <row r="515" spans="7:11" ht="12.75">
      <c r="G515" s="80"/>
      <c r="H515" s="140"/>
      <c r="I515" s="140"/>
      <c r="J515" s="140"/>
      <c r="K515" s="140"/>
    </row>
    <row r="516" spans="7:11" ht="12.75">
      <c r="G516" s="80"/>
      <c r="H516" s="140"/>
      <c r="I516" s="140"/>
      <c r="J516" s="140"/>
      <c r="K516" s="140"/>
    </row>
    <row r="517" spans="7:11" ht="12.75">
      <c r="G517" s="80"/>
      <c r="H517" s="140"/>
      <c r="I517" s="140"/>
      <c r="J517" s="140"/>
      <c r="K517" s="140"/>
    </row>
    <row r="518" spans="7:11" ht="12.75">
      <c r="G518" s="80"/>
      <c r="H518" s="140"/>
      <c r="I518" s="140"/>
      <c r="J518" s="140"/>
      <c r="K518" s="140"/>
    </row>
    <row r="519" spans="7:11" ht="12.75">
      <c r="G519" s="80"/>
      <c r="H519" s="140"/>
      <c r="I519" s="140"/>
      <c r="J519" s="140"/>
      <c r="K519" s="140"/>
    </row>
    <row r="520" spans="7:11" ht="12.75">
      <c r="G520" s="80"/>
      <c r="H520" s="140"/>
      <c r="I520" s="140"/>
      <c r="J520" s="140"/>
      <c r="K520" s="140"/>
    </row>
    <row r="521" spans="7:11" ht="12.75">
      <c r="G521" s="80"/>
      <c r="H521" s="140"/>
      <c r="I521" s="140"/>
      <c r="J521" s="140"/>
      <c r="K521" s="140"/>
    </row>
    <row r="522" spans="7:11" ht="12.75">
      <c r="G522" s="80"/>
      <c r="H522" s="140"/>
      <c r="I522" s="140"/>
      <c r="J522" s="140"/>
      <c r="K522" s="140"/>
    </row>
    <row r="523" spans="7:11" ht="12.75">
      <c r="G523" s="80"/>
      <c r="H523" s="140"/>
      <c r="I523" s="140"/>
      <c r="J523" s="140"/>
      <c r="K523" s="140"/>
    </row>
    <row r="524" spans="7:11" ht="12.75">
      <c r="G524" s="80"/>
      <c r="H524" s="140"/>
      <c r="I524" s="140"/>
      <c r="J524" s="140"/>
      <c r="K524" s="140"/>
    </row>
    <row r="525" spans="7:11" ht="12.75">
      <c r="G525" s="80"/>
      <c r="H525" s="140"/>
      <c r="I525" s="140"/>
      <c r="J525" s="140"/>
      <c r="K525" s="140"/>
    </row>
    <row r="526" spans="7:11" ht="12.75">
      <c r="G526" s="80"/>
      <c r="H526" s="140"/>
      <c r="I526" s="140"/>
      <c r="J526" s="140"/>
      <c r="K526" s="140"/>
    </row>
    <row r="527" spans="7:11" ht="12.75">
      <c r="G527" s="80"/>
      <c r="H527" s="140"/>
      <c r="I527" s="140"/>
      <c r="J527" s="140"/>
      <c r="K527" s="140"/>
    </row>
    <row r="528" spans="7:11" ht="12.75">
      <c r="G528" s="80"/>
      <c r="H528" s="140"/>
      <c r="I528" s="140"/>
      <c r="J528" s="140"/>
      <c r="K528" s="140"/>
    </row>
    <row r="529" spans="7:11" ht="12.75">
      <c r="G529" s="80"/>
      <c r="H529" s="140"/>
      <c r="I529" s="140"/>
      <c r="J529" s="140"/>
      <c r="K529" s="140"/>
    </row>
    <row r="530" spans="7:11" ht="12.75">
      <c r="G530" s="80"/>
      <c r="H530" s="140"/>
      <c r="I530" s="140"/>
      <c r="J530" s="140"/>
      <c r="K530" s="140"/>
    </row>
    <row r="531" spans="7:11" ht="12.75">
      <c r="G531" s="80"/>
      <c r="H531" s="140"/>
      <c r="I531" s="140"/>
      <c r="J531" s="140"/>
      <c r="K531" s="140"/>
    </row>
    <row r="532" spans="7:11" ht="12.75">
      <c r="G532" s="80"/>
      <c r="H532" s="140"/>
      <c r="I532" s="140"/>
      <c r="J532" s="140"/>
      <c r="K532" s="140"/>
    </row>
    <row r="533" spans="7:11" ht="12.75">
      <c r="G533" s="80"/>
      <c r="H533" s="140"/>
      <c r="I533" s="140"/>
      <c r="J533" s="140"/>
      <c r="K533" s="140"/>
    </row>
    <row r="534" spans="7:11" ht="12.75">
      <c r="G534" s="80"/>
      <c r="H534" s="140"/>
      <c r="I534" s="140"/>
      <c r="J534" s="140"/>
      <c r="K534" s="140"/>
    </row>
    <row r="535" spans="7:11" ht="12.75">
      <c r="G535" s="80"/>
      <c r="H535" s="140"/>
      <c r="I535" s="140"/>
      <c r="J535" s="140"/>
      <c r="K535" s="140"/>
    </row>
    <row r="536" spans="7:11" ht="12.75">
      <c r="G536" s="80"/>
      <c r="H536" s="140"/>
      <c r="I536" s="140"/>
      <c r="J536" s="140"/>
      <c r="K536" s="140"/>
    </row>
    <row r="537" spans="7:11" ht="12.75">
      <c r="G537" s="80"/>
      <c r="H537" s="140"/>
      <c r="I537" s="140"/>
      <c r="J537" s="140"/>
      <c r="K537" s="140"/>
    </row>
    <row r="538" spans="7:11" ht="12.75">
      <c r="G538" s="80"/>
      <c r="H538" s="140"/>
      <c r="I538" s="140"/>
      <c r="J538" s="140"/>
      <c r="K538" s="140"/>
    </row>
    <row r="539" spans="7:11" ht="12.75">
      <c r="G539" s="80"/>
      <c r="H539" s="140"/>
      <c r="I539" s="140"/>
      <c r="J539" s="140"/>
      <c r="K539" s="140"/>
    </row>
    <row r="540" spans="7:11" ht="12.75">
      <c r="G540" s="80"/>
      <c r="H540" s="140"/>
      <c r="I540" s="140"/>
      <c r="J540" s="140"/>
      <c r="K540" s="140"/>
    </row>
    <row r="541" spans="7:11" ht="12.75">
      <c r="G541" s="80"/>
      <c r="H541" s="140"/>
      <c r="I541" s="140"/>
      <c r="J541" s="140"/>
      <c r="K541" s="140"/>
    </row>
    <row r="542" spans="7:11" ht="12.75">
      <c r="G542" s="80"/>
      <c r="H542" s="140"/>
      <c r="I542" s="140"/>
      <c r="J542" s="140"/>
      <c r="K542" s="140"/>
    </row>
    <row r="543" spans="7:11" ht="12.75">
      <c r="G543" s="80"/>
      <c r="H543" s="140"/>
      <c r="I543" s="140"/>
      <c r="J543" s="140"/>
      <c r="K543" s="140"/>
    </row>
    <row r="544" spans="7:11" ht="12.75">
      <c r="G544" s="80"/>
      <c r="H544" s="140"/>
      <c r="I544" s="140"/>
      <c r="J544" s="140"/>
      <c r="K544" s="140"/>
    </row>
    <row r="545" spans="7:11" ht="12.75">
      <c r="G545" s="80"/>
      <c r="H545" s="140"/>
      <c r="I545" s="140"/>
      <c r="J545" s="140"/>
      <c r="K545" s="140"/>
    </row>
    <row r="546" spans="7:11" ht="12.75">
      <c r="G546" s="80"/>
      <c r="H546" s="140"/>
      <c r="I546" s="140"/>
      <c r="J546" s="140"/>
      <c r="K546" s="140"/>
    </row>
    <row r="547" spans="7:11" ht="12.75">
      <c r="G547" s="80"/>
      <c r="H547" s="140"/>
      <c r="I547" s="140"/>
      <c r="J547" s="140"/>
      <c r="K547" s="140"/>
    </row>
    <row r="548" spans="7:11" ht="12.75">
      <c r="G548" s="80"/>
      <c r="H548" s="140"/>
      <c r="I548" s="140"/>
      <c r="J548" s="140"/>
      <c r="K548" s="140"/>
    </row>
    <row r="549" spans="7:11" ht="12.75">
      <c r="G549" s="80"/>
      <c r="H549" s="140"/>
      <c r="I549" s="140"/>
      <c r="J549" s="140"/>
      <c r="K549" s="140"/>
    </row>
    <row r="550" spans="7:11" ht="12.75">
      <c r="G550" s="80"/>
      <c r="H550" s="140"/>
      <c r="I550" s="140"/>
      <c r="J550" s="140"/>
      <c r="K550" s="140"/>
    </row>
    <row r="551" spans="7:11" ht="12.75">
      <c r="G551" s="80"/>
      <c r="H551" s="140"/>
      <c r="I551" s="140"/>
      <c r="J551" s="140"/>
      <c r="K551" s="140"/>
    </row>
    <row r="552" spans="7:11" ht="12.75">
      <c r="G552" s="80"/>
      <c r="H552" s="140"/>
      <c r="I552" s="140"/>
      <c r="J552" s="140"/>
      <c r="K552" s="140"/>
    </row>
    <row r="553" spans="7:11" ht="12.75">
      <c r="G553" s="80"/>
      <c r="H553" s="140"/>
      <c r="I553" s="140"/>
      <c r="J553" s="140"/>
      <c r="K553" s="140"/>
    </row>
    <row r="554" spans="7:11" ht="12.75">
      <c r="G554" s="80"/>
      <c r="H554" s="140"/>
      <c r="I554" s="140"/>
      <c r="J554" s="140"/>
      <c r="K554" s="140"/>
    </row>
    <row r="555" spans="7:11" ht="12.75">
      <c r="G555" s="80"/>
      <c r="H555" s="140"/>
      <c r="I555" s="140"/>
      <c r="J555" s="140"/>
      <c r="K555" s="140"/>
    </row>
    <row r="556" spans="7:11" ht="12.75">
      <c r="G556" s="80"/>
      <c r="H556" s="140"/>
      <c r="I556" s="140"/>
      <c r="J556" s="140"/>
      <c r="K556" s="140"/>
    </row>
    <row r="557" spans="7:11" ht="12.75">
      <c r="G557" s="80"/>
      <c r="H557" s="140"/>
      <c r="I557" s="140"/>
      <c r="J557" s="140"/>
      <c r="K557" s="140"/>
    </row>
    <row r="558" spans="7:11" ht="12.75">
      <c r="G558" s="80"/>
      <c r="H558" s="140"/>
      <c r="I558" s="140"/>
      <c r="J558" s="140"/>
      <c r="K558" s="140"/>
    </row>
    <row r="559" spans="7:11" ht="12.75">
      <c r="G559" s="80"/>
      <c r="H559" s="140"/>
      <c r="I559" s="140"/>
      <c r="J559" s="140"/>
      <c r="K559" s="140"/>
    </row>
    <row r="560" spans="7:11" ht="12.75">
      <c r="G560" s="80"/>
      <c r="H560" s="140"/>
      <c r="I560" s="140"/>
      <c r="J560" s="140"/>
      <c r="K560" s="140"/>
    </row>
    <row r="561" spans="7:11" ht="12.75">
      <c r="G561" s="80"/>
      <c r="H561" s="140"/>
      <c r="I561" s="140"/>
      <c r="J561" s="140"/>
      <c r="K561" s="140"/>
    </row>
    <row r="562" spans="7:11" ht="12.75">
      <c r="G562" s="80"/>
      <c r="H562" s="140"/>
      <c r="I562" s="140"/>
      <c r="J562" s="140"/>
      <c r="K562" s="140"/>
    </row>
    <row r="563" spans="7:11" ht="12.75">
      <c r="G563" s="80"/>
      <c r="H563" s="140"/>
      <c r="I563" s="140"/>
      <c r="J563" s="140"/>
      <c r="K563" s="140"/>
    </row>
    <row r="564" spans="7:11" ht="12.75">
      <c r="G564" s="80"/>
      <c r="H564" s="140"/>
      <c r="I564" s="140"/>
      <c r="J564" s="140"/>
      <c r="K564" s="140"/>
    </row>
    <row r="565" spans="7:11" ht="12.75">
      <c r="G565" s="80"/>
      <c r="H565" s="140"/>
      <c r="I565" s="140"/>
      <c r="J565" s="140"/>
      <c r="K565" s="140"/>
    </row>
    <row r="566" spans="7:11" ht="12.75">
      <c r="G566" s="80"/>
      <c r="H566" s="140"/>
      <c r="I566" s="140"/>
      <c r="J566" s="140"/>
      <c r="K566" s="140"/>
    </row>
    <row r="567" spans="7:11" ht="12.75">
      <c r="G567" s="80"/>
      <c r="H567" s="140"/>
      <c r="I567" s="140"/>
      <c r="J567" s="140"/>
      <c r="K567" s="140"/>
    </row>
    <row r="568" spans="7:11" ht="12.75">
      <c r="G568" s="80"/>
      <c r="H568" s="140"/>
      <c r="I568" s="140"/>
      <c r="J568" s="140"/>
      <c r="K568" s="140"/>
    </row>
    <row r="569" spans="7:11" ht="12.75">
      <c r="G569" s="80"/>
      <c r="H569" s="140"/>
      <c r="I569" s="140"/>
      <c r="J569" s="140"/>
      <c r="K569" s="140"/>
    </row>
    <row r="570" spans="7:11" ht="12.75">
      <c r="G570" s="80"/>
      <c r="H570" s="140"/>
      <c r="I570" s="140"/>
      <c r="J570" s="140"/>
      <c r="K570" s="140"/>
    </row>
    <row r="571" spans="7:11" ht="12.75">
      <c r="G571" s="80"/>
      <c r="H571" s="140"/>
      <c r="I571" s="140"/>
      <c r="J571" s="140"/>
      <c r="K571" s="140"/>
    </row>
    <row r="572" spans="7:11" ht="12.75">
      <c r="G572" s="80"/>
      <c r="H572" s="140"/>
      <c r="I572" s="140"/>
      <c r="J572" s="140"/>
      <c r="K572" s="140"/>
    </row>
    <row r="573" spans="7:11" ht="12.75">
      <c r="G573" s="80"/>
      <c r="H573" s="140"/>
      <c r="I573" s="140"/>
      <c r="J573" s="140"/>
      <c r="K573" s="140"/>
    </row>
    <row r="574" spans="7:11" ht="12.75">
      <c r="G574" s="80"/>
      <c r="H574" s="140"/>
      <c r="I574" s="140"/>
      <c r="J574" s="140"/>
      <c r="K574" s="140"/>
    </row>
    <row r="575" spans="7:11" ht="12.75">
      <c r="G575" s="80"/>
      <c r="H575" s="140"/>
      <c r="I575" s="140"/>
      <c r="J575" s="140"/>
      <c r="K575" s="140"/>
    </row>
    <row r="576" spans="7:11" ht="12.75">
      <c r="G576" s="80"/>
      <c r="H576" s="140"/>
      <c r="I576" s="140"/>
      <c r="J576" s="140"/>
      <c r="K576" s="140"/>
    </row>
    <row r="577" spans="7:11" ht="12.75">
      <c r="G577" s="80"/>
      <c r="H577" s="140"/>
      <c r="I577" s="140"/>
      <c r="J577" s="140"/>
      <c r="K577" s="140"/>
    </row>
    <row r="578" spans="7:11" ht="12.75">
      <c r="G578" s="80"/>
      <c r="H578" s="140"/>
      <c r="I578" s="140"/>
      <c r="J578" s="140"/>
      <c r="K578" s="140"/>
    </row>
    <row r="579" spans="7:11" ht="12.75">
      <c r="G579" s="80"/>
      <c r="H579" s="140"/>
      <c r="I579" s="140"/>
      <c r="J579" s="140"/>
      <c r="K579" s="140"/>
    </row>
    <row r="580" spans="7:11" ht="12.75">
      <c r="G580" s="80"/>
      <c r="H580" s="140"/>
      <c r="I580" s="140"/>
      <c r="J580" s="140"/>
      <c r="K580" s="140"/>
    </row>
    <row r="581" spans="7:11" ht="12.75">
      <c r="G581" s="80"/>
      <c r="H581" s="140"/>
      <c r="I581" s="140"/>
      <c r="J581" s="140"/>
      <c r="K581" s="140"/>
    </row>
    <row r="582" spans="7:11" ht="12.75">
      <c r="G582" s="80"/>
      <c r="H582" s="140"/>
      <c r="I582" s="140"/>
      <c r="J582" s="140"/>
      <c r="K582" s="140"/>
    </row>
    <row r="583" spans="7:11" ht="12.75">
      <c r="G583" s="80"/>
      <c r="H583" s="140"/>
      <c r="I583" s="140"/>
      <c r="J583" s="140"/>
      <c r="K583" s="140"/>
    </row>
    <row r="584" spans="7:11" ht="12.75">
      <c r="G584" s="80"/>
      <c r="H584" s="140"/>
      <c r="I584" s="140"/>
      <c r="J584" s="140"/>
      <c r="K584" s="140"/>
    </row>
    <row r="585" spans="7:11" ht="12.75">
      <c r="G585" s="80"/>
      <c r="H585" s="140"/>
      <c r="I585" s="140"/>
      <c r="J585" s="140"/>
      <c r="K585" s="140"/>
    </row>
    <row r="586" spans="7:11" ht="12.75">
      <c r="G586" s="80"/>
      <c r="H586" s="140"/>
      <c r="I586" s="140"/>
      <c r="J586" s="140"/>
      <c r="K586" s="140"/>
    </row>
    <row r="587" spans="7:11" ht="12.75">
      <c r="G587" s="80"/>
      <c r="H587" s="140"/>
      <c r="I587" s="140"/>
      <c r="J587" s="140"/>
      <c r="K587" s="140"/>
    </row>
    <row r="588" spans="7:11" ht="12.75">
      <c r="G588" s="80"/>
      <c r="H588" s="140"/>
      <c r="I588" s="140"/>
      <c r="J588" s="140"/>
      <c r="K588" s="140"/>
    </row>
    <row r="589" spans="7:11" ht="12.75">
      <c r="G589" s="80"/>
      <c r="H589" s="140"/>
      <c r="I589" s="140"/>
      <c r="J589" s="140"/>
      <c r="K589" s="140"/>
    </row>
    <row r="590" spans="7:11" ht="12.75">
      <c r="G590" s="80"/>
      <c r="H590" s="140"/>
      <c r="I590" s="140"/>
      <c r="J590" s="140"/>
      <c r="K590" s="140"/>
    </row>
    <row r="591" spans="7:11" ht="12.75">
      <c r="G591" s="80"/>
      <c r="H591" s="140"/>
      <c r="I591" s="140"/>
      <c r="J591" s="140"/>
      <c r="K591" s="140"/>
    </row>
    <row r="592" spans="7:11" ht="12.75">
      <c r="G592" s="80"/>
      <c r="H592" s="140"/>
      <c r="I592" s="140"/>
      <c r="J592" s="140"/>
      <c r="K592" s="140"/>
    </row>
    <row r="593" spans="7:11" ht="12.75">
      <c r="G593" s="80"/>
      <c r="H593" s="140"/>
      <c r="I593" s="140"/>
      <c r="J593" s="140"/>
      <c r="K593" s="140"/>
    </row>
    <row r="594" spans="7:11" ht="12.75">
      <c r="G594" s="80"/>
      <c r="H594" s="140"/>
      <c r="I594" s="140"/>
      <c r="J594" s="140"/>
      <c r="K594" s="140"/>
    </row>
    <row r="595" spans="7:11" ht="12.75">
      <c r="G595" s="80"/>
      <c r="H595" s="140"/>
      <c r="I595" s="140"/>
      <c r="J595" s="140"/>
      <c r="K595" s="140"/>
    </row>
    <row r="596" spans="7:11" ht="12.75">
      <c r="G596" s="80"/>
      <c r="H596" s="140"/>
      <c r="I596" s="140"/>
      <c r="J596" s="140"/>
      <c r="K596" s="140"/>
    </row>
    <row r="597" spans="7:11" ht="12.75">
      <c r="G597" s="80"/>
      <c r="H597" s="140"/>
      <c r="I597" s="140"/>
      <c r="J597" s="140"/>
      <c r="K597" s="140"/>
    </row>
    <row r="598" spans="7:11" ht="12.75">
      <c r="G598" s="80"/>
      <c r="H598" s="140"/>
      <c r="I598" s="140"/>
      <c r="J598" s="140"/>
      <c r="K598" s="140"/>
    </row>
    <row r="599" spans="7:11" ht="12.75">
      <c r="G599" s="80"/>
      <c r="H599" s="140"/>
      <c r="I599" s="140"/>
      <c r="J599" s="140"/>
      <c r="K599" s="140"/>
    </row>
    <row r="600" spans="7:11" ht="12.75">
      <c r="G600" s="80"/>
      <c r="H600" s="140"/>
      <c r="I600" s="140"/>
      <c r="J600" s="140"/>
      <c r="K600" s="140"/>
    </row>
    <row r="601" spans="7:11" ht="12.75">
      <c r="G601" s="80"/>
      <c r="H601" s="140"/>
      <c r="I601" s="140"/>
      <c r="J601" s="140"/>
      <c r="K601" s="140"/>
    </row>
    <row r="602" spans="7:11" ht="12.75">
      <c r="G602" s="80"/>
      <c r="H602" s="140"/>
      <c r="I602" s="140"/>
      <c r="J602" s="140"/>
      <c r="K602" s="140"/>
    </row>
    <row r="603" spans="7:11" ht="12.75">
      <c r="G603" s="80"/>
      <c r="H603" s="140"/>
      <c r="I603" s="140"/>
      <c r="J603" s="140"/>
      <c r="K603" s="140"/>
    </row>
    <row r="604" spans="7:11" ht="12.75">
      <c r="G604" s="80"/>
      <c r="H604" s="140"/>
      <c r="I604" s="140"/>
      <c r="J604" s="140"/>
      <c r="K604" s="140"/>
    </row>
    <row r="605" spans="7:11" ht="12.75">
      <c r="G605" s="80"/>
      <c r="H605" s="140"/>
      <c r="I605" s="140"/>
      <c r="J605" s="140"/>
      <c r="K605" s="140"/>
    </row>
    <row r="606" spans="7:11" ht="12.75">
      <c r="G606" s="80"/>
      <c r="H606" s="140"/>
      <c r="I606" s="140"/>
      <c r="J606" s="140"/>
      <c r="K606" s="140"/>
    </row>
    <row r="607" spans="7:11" ht="12.75">
      <c r="G607" s="80"/>
      <c r="H607" s="140"/>
      <c r="I607" s="140"/>
      <c r="J607" s="140"/>
      <c r="K607" s="140"/>
    </row>
    <row r="608" spans="7:11" ht="12.75">
      <c r="G608" s="80"/>
      <c r="H608" s="140"/>
      <c r="I608" s="140"/>
      <c r="J608" s="140"/>
      <c r="K608" s="140"/>
    </row>
    <row r="609" spans="7:11" ht="12.75">
      <c r="G609" s="80"/>
      <c r="H609" s="140"/>
      <c r="I609" s="140"/>
      <c r="J609" s="140"/>
      <c r="K609" s="140"/>
    </row>
    <row r="610" spans="7:11" ht="12.75">
      <c r="G610" s="80"/>
      <c r="H610" s="140"/>
      <c r="I610" s="140"/>
      <c r="J610" s="140"/>
      <c r="K610" s="140"/>
    </row>
  </sheetData>
  <sheetProtection/>
  <mergeCells count="27">
    <mergeCell ref="E308:G308"/>
    <mergeCell ref="C310:G310"/>
    <mergeCell ref="F267:G267"/>
    <mergeCell ref="C268:G268"/>
    <mergeCell ref="F304:G304"/>
    <mergeCell ref="F305:G305"/>
    <mergeCell ref="E306:G306"/>
    <mergeCell ref="F307:G307"/>
    <mergeCell ref="C173:C174"/>
    <mergeCell ref="C228:C230"/>
    <mergeCell ref="C231:C232"/>
    <mergeCell ref="C240:C241"/>
    <mergeCell ref="F265:G265"/>
    <mergeCell ref="E266:G266"/>
    <mergeCell ref="A41:G41"/>
    <mergeCell ref="C45:C46"/>
    <mergeCell ref="D45:D46"/>
    <mergeCell ref="C167:C168"/>
    <mergeCell ref="C169:C170"/>
    <mergeCell ref="C171:C172"/>
    <mergeCell ref="F1:G1"/>
    <mergeCell ref="E2:G2"/>
    <mergeCell ref="F3:G3"/>
    <mergeCell ref="C6:G6"/>
    <mergeCell ref="F37:G37"/>
    <mergeCell ref="C38:D38"/>
    <mergeCell ref="E38:G38"/>
  </mergeCells>
  <printOptions horizontalCentered="1" verticalCentered="1"/>
  <pageMargins left="0.1968503937007874" right="0.2755905511811024" top="0.3937007874015748" bottom="0.3937007874015748" header="0.65" footer="0.1968503937007874"/>
  <pageSetup fitToHeight="1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Nikina_EK</cp:lastModifiedBy>
  <cp:lastPrinted>2020-03-25T06:47:54Z</cp:lastPrinted>
  <dcterms:created xsi:type="dcterms:W3CDTF">2008-10-30T07:18:08Z</dcterms:created>
  <dcterms:modified xsi:type="dcterms:W3CDTF">2020-03-25T06:48:46Z</dcterms:modified>
  <cp:category/>
  <cp:version/>
  <cp:contentType/>
  <cp:contentStatus/>
</cp:coreProperties>
</file>