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6" windowHeight="12276" activeTab="0"/>
  </bookViews>
  <sheets>
    <sheet name="ноябрь" sheetId="1" r:id="rId1"/>
  </sheets>
  <definedNames>
    <definedName name="_xlnm.Print_Area" localSheetId="0">'ноябрь'!$A$1:$E$39</definedName>
  </definedNames>
  <calcPr fullCalcOnLoad="1"/>
</workbook>
</file>

<file path=xl/sharedStrings.xml><?xml version="1.0" encoding="utf-8"?>
<sst xmlns="http://schemas.openxmlformats.org/spreadsheetml/2006/main" count="60" uniqueCount="60">
  <si>
    <t>Утверждены</t>
  </si>
  <si>
    <t>тыс. рублей</t>
  </si>
  <si>
    <t>Наименование источника</t>
  </si>
  <si>
    <t>Код</t>
  </si>
  <si>
    <t>Всего источников финансирования дефицита</t>
  </si>
  <si>
    <t>Кредиты кредитных организаций в валюте Российской Федерации</t>
  </si>
  <si>
    <t>000 01 02 00 00 00 0000 800</t>
  </si>
  <si>
    <t>Бюджетные кредиты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</si>
  <si>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  в валюте Российской Федерации</t>
  </si>
  <si>
    <t>000 01 02 00 00 00 0000 000</t>
  </si>
  <si>
    <t>000 01 02 00 00 00 0000 700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</si>
  <si>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</si>
  <si>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</si>
  <si>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</si>
  <si>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</si>
  <si>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</si>
  <si>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</si>
  <si>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</si>
  <si>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</si>
  <si>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</si>
  <si>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</si>
  <si>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</si>
  <si>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</si>
  <si>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</si>
  <si>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</si>
  <si>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</si>
  <si>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</si>
  <si>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</si>
  <si>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</si>
  <si>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</si>
  <si>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</si>
  <si>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</si>
  <si>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>Погашение бюджетами городских округов   кредитов от других бюджетов бюджетной системы Российской Федерации   в валюте Российской Федерации</t>
  </si>
  <si>
    <t>Погашение кредитов,предоставленных кредитными организациями в валюте Российской Фдерации</t>
  </si>
  <si>
    <t>000 01 03 01 00 00 0000 800</t>
  </si>
  <si>
    <t>000 01 03 01 00 00 0000 700</t>
  </si>
  <si>
    <t>Приложение  №1</t>
  </si>
  <si>
    <t>2020 год</t>
  </si>
  <si>
    <t>2019 год</t>
  </si>
  <si>
    <t xml:space="preserve">                                     </t>
  </si>
  <si>
    <t>2021 год</t>
  </si>
  <si>
    <t>901 01 02 00 00 04 0000 710</t>
  </si>
  <si>
    <t>901 01 02 00 00 04 0000 810</t>
  </si>
  <si>
    <t>901 01 03 01 00 04 0000 710</t>
  </si>
  <si>
    <t>901 01 03 01 00 04 0000 810</t>
  </si>
  <si>
    <t>Погашение бюджетами городских округов кредитов от кредитных организаций в валюте Российской Федерации</t>
  </si>
  <si>
    <t xml:space="preserve">Получение кредитов от кредитных организаций в валюте Российской Федерации </t>
  </si>
  <si>
    <t>Получение кредитов от кредитных организаций  бюджетами городских округов в валюте Российской Федерации</t>
  </si>
  <si>
    <t>Получение бюджетных кредитов от других бюджетов бюджетной системы Российской Федерации   в валюте Российской Федерации</t>
  </si>
  <si>
    <t>Получение бюджетных кредитов от других бюджетов бюджетной системы Российской Федерации   в валюте Российской Федерации бюджетами городских округов</t>
  </si>
  <si>
    <t>000 01 06 00 00 00 0000 000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</si>
  <si>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</si>
  <si>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</si>
  <si>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</si>
  <si>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</si>
  <si>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</si>
  <si>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</si>
  <si>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собственности городских округов</t>
  </si>
  <si>
    <t>от ______2019  №  ___</t>
  </si>
  <si>
    <t xml:space="preserve"> Источники финансирования дефицита  бюджета  города Кузнецка Пензенской области на 2019 год и на плановый период 2020 - 2021 годов.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</si>
</sst>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6" fontId="3" fillId="0" borderId="10" xfId="6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186" fontId="3" fillId="0" borderId="10" xfId="60" applyNumberFormat="1" applyFont="1" applyBorder="1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186" fontId="3" fillId="0" borderId="11" xfId="6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vertical="top" wrapText="1"/>
    </xf>
    <xf numFmtId="186" fontId="4" fillId="0" borderId="0" xfId="60" applyNumberFormat="1" applyFont="1" applyBorder="1" applyAlignment="1">
      <alignment horizontal="right" vertical="top" wrapText="1"/>
    </xf>
    <xf numFmtId="186" fontId="4" fillId="0" borderId="0" xfId="60" applyNumberFormat="1" applyFont="1" applyFill="1" applyBorder="1" applyAlignment="1">
      <alignment horizontal="right" vertical="top" wrapText="1"/>
    </xf>
    <xf numFmtId="186" fontId="4" fillId="0" borderId="0" xfId="60" applyNumberFormat="1" applyFont="1" applyBorder="1" applyAlignment="1">
      <alignment/>
    </xf>
    <xf numFmtId="186" fontId="4" fillId="0" borderId="0" xfId="6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4"/>
  <sheetViews>
    <sheetView tabSelected="1" view="pageBreakPreview" zoomScaleSheetLayoutView="100" zoomScalePageLayoutView="0" workbookViewId="0" topLeftCell="A1">
      <selection activeCell="A4" sqref="A4:E4"/>
    </sheetView>
  </sheetViews>
  <sheetFormatPr defaultColWidth="9.00390625" defaultRowHeight="12.75"/>
  <cols>
    <col min="1" max="1" width="61.625" style="0" customWidth="1"/>
    <col min="2" max="2" width="30.50390625" style="0" customWidth="1"/>
    <col min="3" max="3" width="17.625" style="0" customWidth="1"/>
    <col min="4" max="4" width="14.625" style="0" customWidth="1"/>
    <col min="5" max="5" width="16.125" style="0" customWidth="1"/>
    <col min="6" max="6" width="17.625" style="0" customWidth="1"/>
    <col min="7" max="7" width="16.875" style="0" customWidth="1"/>
    <col min="8" max="8" width="15.00390625" style="0" customWidth="1"/>
  </cols>
  <sheetData>
    <row r="1" ht="9" customHeight="1"/>
    <row r="2" spans="1:5" ht="12.75">
      <c r="A2" s="23" t="s">
        <v>36</v>
      </c>
      <c r="B2" s="23"/>
      <c r="C2" s="23"/>
      <c r="D2" s="24"/>
      <c r="E2" s="24"/>
    </row>
    <row r="3" spans="1:5" ht="12.75">
      <c r="A3" s="23" t="s">
        <v>0</v>
      </c>
      <c r="B3" s="23"/>
      <c r="C3" s="23"/>
      <c r="D3" s="24"/>
      <c r="E3" s="24"/>
    </row>
    <row r="4" spans="1:5" ht="12.75">
      <c r="A4" s="23" t="s">
        <v>29</v>
      </c>
      <c r="B4" s="23"/>
      <c r="C4" s="23"/>
      <c r="D4" s="24"/>
      <c r="E4" s="24"/>
    </row>
    <row r="5" spans="1:5" ht="12.75">
      <c r="A5" s="23" t="s">
        <v>30</v>
      </c>
      <c r="B5" s="23"/>
      <c r="C5" s="23"/>
      <c r="D5" s="24"/>
      <c r="E5" s="24"/>
    </row>
    <row r="6" spans="1:5" ht="12" customHeight="1">
      <c r="A6" s="23" t="s">
        <v>58</v>
      </c>
      <c r="B6" s="23"/>
      <c r="C6" s="23"/>
      <c r="D6" s="24"/>
      <c r="E6" s="24"/>
    </row>
    <row r="7" ht="1.5" customHeight="1" hidden="1"/>
    <row r="8" ht="6" customHeight="1"/>
    <row r="9" spans="1:3" ht="16.5">
      <c r="A9" s="16" t="s">
        <v>39</v>
      </c>
      <c r="B9" s="16"/>
      <c r="C9" s="2"/>
    </row>
    <row r="10" spans="1:5" ht="42" customHeight="1">
      <c r="A10" s="28" t="s">
        <v>59</v>
      </c>
      <c r="B10" s="29"/>
      <c r="C10" s="29"/>
      <c r="D10" s="29"/>
      <c r="E10" s="29"/>
    </row>
    <row r="11" spans="1:3" ht="4.5" customHeight="1">
      <c r="A11" s="2"/>
      <c r="B11" s="2"/>
      <c r="C11" s="2"/>
    </row>
    <row r="12" spans="1:9" ht="15">
      <c r="A12" s="2"/>
      <c r="B12" s="2"/>
      <c r="E12" s="2" t="s">
        <v>1</v>
      </c>
      <c r="F12" s="1"/>
      <c r="G12" s="1"/>
      <c r="H12" s="1"/>
      <c r="I12" s="1"/>
    </row>
    <row r="13" spans="1:9" ht="15">
      <c r="A13" s="3" t="s">
        <v>2</v>
      </c>
      <c r="B13" s="3" t="s">
        <v>3</v>
      </c>
      <c r="C13" s="3" t="s">
        <v>38</v>
      </c>
      <c r="D13" s="17" t="s">
        <v>37</v>
      </c>
      <c r="E13" s="17" t="s">
        <v>40</v>
      </c>
      <c r="F13" s="1"/>
      <c r="G13" s="1"/>
      <c r="H13" s="1"/>
      <c r="I13" s="1"/>
    </row>
    <row r="14" spans="1:9" ht="33" customHeight="1">
      <c r="A14" s="4" t="s">
        <v>5</v>
      </c>
      <c r="B14" s="5" t="s">
        <v>9</v>
      </c>
      <c r="C14" s="6">
        <f>C15+C17</f>
        <v>24743.5</v>
      </c>
      <c r="D14" s="6">
        <f>D15+D17</f>
        <v>6715.5</v>
      </c>
      <c r="E14" s="6">
        <f>E15+E17</f>
        <v>4513.5</v>
      </c>
      <c r="F14" s="19"/>
      <c r="G14" s="19"/>
      <c r="H14" s="19"/>
      <c r="I14" s="1"/>
    </row>
    <row r="15" spans="1:9" ht="30.75">
      <c r="A15" s="7" t="s">
        <v>46</v>
      </c>
      <c r="B15" s="8" t="s">
        <v>10</v>
      </c>
      <c r="C15" s="6">
        <f>C16</f>
        <v>173743.5</v>
      </c>
      <c r="D15" s="6">
        <f>D16</f>
        <v>180459</v>
      </c>
      <c r="E15" s="6">
        <f>E16</f>
        <v>184972.5</v>
      </c>
      <c r="F15" s="19"/>
      <c r="G15" s="19"/>
      <c r="H15" s="19"/>
      <c r="I15" s="1"/>
    </row>
    <row r="16" spans="1:9" ht="31.5" customHeight="1">
      <c r="A16" s="7" t="s">
        <v>47</v>
      </c>
      <c r="B16" s="8" t="s">
        <v>41</v>
      </c>
      <c r="C16" s="6">
        <f>168743.5+5000</f>
        <v>173743.5</v>
      </c>
      <c r="D16" s="6">
        <f>175459+5000</f>
        <v>180459</v>
      </c>
      <c r="E16" s="6">
        <f>179972.5+5000</f>
        <v>184972.5</v>
      </c>
      <c r="F16" s="19"/>
      <c r="G16" s="19"/>
      <c r="H16" s="19"/>
      <c r="I16" s="1"/>
    </row>
    <row r="17" spans="1:9" ht="33" customHeight="1">
      <c r="A17" s="7" t="s">
        <v>33</v>
      </c>
      <c r="B17" s="8" t="s">
        <v>6</v>
      </c>
      <c r="C17" s="6">
        <f>C18</f>
        <v>-149000</v>
      </c>
      <c r="D17" s="6">
        <f>D18</f>
        <v>-173743.5</v>
      </c>
      <c r="E17" s="6">
        <f>E18</f>
        <v>-180459</v>
      </c>
      <c r="F17" s="19"/>
      <c r="G17" s="19"/>
      <c r="H17" s="19"/>
      <c r="I17" s="1"/>
    </row>
    <row r="18" spans="1:9" ht="33" customHeight="1">
      <c r="A18" s="7" t="s">
        <v>45</v>
      </c>
      <c r="B18" s="8" t="s">
        <v>42</v>
      </c>
      <c r="C18" s="6">
        <v>-149000</v>
      </c>
      <c r="D18" s="6">
        <f>-168743.5-5000</f>
        <v>-173743.5</v>
      </c>
      <c r="E18" s="6">
        <f>-175459-5000</f>
        <v>-180459</v>
      </c>
      <c r="F18" s="19"/>
      <c r="G18" s="19"/>
      <c r="H18" s="19"/>
      <c r="I18" s="1"/>
    </row>
    <row r="19" spans="1:9" ht="46.5">
      <c r="A19" s="4" t="s">
        <v>7</v>
      </c>
      <c r="B19" s="5" t="s">
        <v>31</v>
      </c>
      <c r="C19" s="6">
        <f>C20+C22</f>
        <v>-53743.5</v>
      </c>
      <c r="D19" s="6">
        <f>D20+D22</f>
        <v>-26715.5</v>
      </c>
      <c r="E19" s="6">
        <f>E20+E22</f>
        <v>-14513.5</v>
      </c>
      <c r="F19" s="19"/>
      <c r="G19" s="19"/>
      <c r="H19" s="19"/>
      <c r="I19" s="1"/>
    </row>
    <row r="20" spans="1:9" ht="46.5">
      <c r="A20" s="7" t="s">
        <v>48</v>
      </c>
      <c r="B20" s="8" t="s">
        <v>35</v>
      </c>
      <c r="C20" s="6">
        <f>C21</f>
        <v>0</v>
      </c>
      <c r="D20" s="6">
        <f>D21</f>
        <v>0</v>
      </c>
      <c r="E20" s="6">
        <f>E21</f>
        <v>0</v>
      </c>
      <c r="F20" s="19"/>
      <c r="G20" s="19"/>
      <c r="H20" s="19"/>
      <c r="I20" s="1"/>
    </row>
    <row r="21" spans="1:9" ht="47.25" customHeight="1">
      <c r="A21" s="7" t="s">
        <v>49</v>
      </c>
      <c r="B21" s="8" t="s">
        <v>43</v>
      </c>
      <c r="C21" s="6"/>
      <c r="D21" s="6"/>
      <c r="E21" s="6"/>
      <c r="F21" s="19"/>
      <c r="G21" s="19"/>
      <c r="H21" s="19"/>
      <c r="I21" s="1"/>
    </row>
    <row r="22" spans="1:9" ht="49.5" customHeight="1">
      <c r="A22" s="7" t="s">
        <v>8</v>
      </c>
      <c r="B22" s="8" t="s">
        <v>34</v>
      </c>
      <c r="C22" s="6">
        <f>C23</f>
        <v>-53743.5</v>
      </c>
      <c r="D22" s="6">
        <f>D23</f>
        <v>-26715.5</v>
      </c>
      <c r="E22" s="6">
        <f>E23</f>
        <v>-14513.5</v>
      </c>
      <c r="F22" s="19"/>
      <c r="G22" s="19"/>
      <c r="H22" s="19"/>
      <c r="I22" s="1"/>
    </row>
    <row r="23" spans="1:9" ht="47.25" customHeight="1">
      <c r="A23" s="7" t="s">
        <v>32</v>
      </c>
      <c r="B23" s="8" t="s">
        <v>44</v>
      </c>
      <c r="C23" s="6">
        <f>-(19743.5+34000)</f>
        <v>-53743.5</v>
      </c>
      <c r="D23" s="6">
        <v>-26715.5</v>
      </c>
      <c r="E23" s="6">
        <v>-14513.5</v>
      </c>
      <c r="F23" s="19"/>
      <c r="G23" s="19"/>
      <c r="H23" s="19"/>
      <c r="I23" s="1"/>
    </row>
    <row r="24" spans="1:9" ht="31.5" customHeight="1">
      <c r="A24" s="4" t="s">
        <v>11</v>
      </c>
      <c r="B24" s="4" t="s">
        <v>12</v>
      </c>
      <c r="C24" s="6">
        <f>C29+C25</f>
        <v>101651.69999999972</v>
      </c>
      <c r="D24" s="6">
        <f>D29+D25</f>
        <v>0</v>
      </c>
      <c r="E24" s="6">
        <f>E29+E25</f>
        <v>0</v>
      </c>
      <c r="F24" s="19"/>
      <c r="G24" s="19"/>
      <c r="H24" s="19"/>
      <c r="I24" s="1"/>
    </row>
    <row r="25" spans="1:9" ht="25.5" customHeight="1">
      <c r="A25" s="7" t="s">
        <v>13</v>
      </c>
      <c r="B25" s="8" t="s">
        <v>20</v>
      </c>
      <c r="C25" s="14">
        <f>C26</f>
        <v>-2279212.7</v>
      </c>
      <c r="D25" s="14">
        <f aca="true" t="shared" si="0" ref="D25:E27">D26</f>
        <v>-1795954.9</v>
      </c>
      <c r="E25" s="14">
        <f t="shared" si="0"/>
        <v>-1809117.5999999999</v>
      </c>
      <c r="F25" s="20"/>
      <c r="G25" s="20"/>
      <c r="H25" s="20"/>
      <c r="I25" s="1"/>
    </row>
    <row r="26" spans="1:9" ht="27" customHeight="1">
      <c r="A26" s="7" t="s">
        <v>21</v>
      </c>
      <c r="B26" s="8" t="s">
        <v>22</v>
      </c>
      <c r="C26" s="14">
        <f>C27</f>
        <v>-2279212.7</v>
      </c>
      <c r="D26" s="14">
        <f t="shared" si="0"/>
        <v>-1795954.9</v>
      </c>
      <c r="E26" s="14">
        <f t="shared" si="0"/>
        <v>-1809117.5999999999</v>
      </c>
      <c r="F26" s="20"/>
      <c r="G26" s="20"/>
      <c r="H26" s="20"/>
      <c r="I26" s="1"/>
    </row>
    <row r="27" spans="1:9" ht="24.75" customHeight="1">
      <c r="A27" s="7" t="s">
        <v>23</v>
      </c>
      <c r="B27" s="8" t="s">
        <v>24</v>
      </c>
      <c r="C27" s="14">
        <f>C28</f>
        <v>-2279212.7</v>
      </c>
      <c r="D27" s="14">
        <f t="shared" si="0"/>
        <v>-1795954.9</v>
      </c>
      <c r="E27" s="14">
        <f t="shared" si="0"/>
        <v>-1809117.5999999999</v>
      </c>
      <c r="F27" s="20"/>
      <c r="G27" s="20"/>
      <c r="H27" s="20"/>
      <c r="I27" s="1"/>
    </row>
    <row r="28" spans="1:9" ht="33.75" customHeight="1">
      <c r="A28" s="9" t="s">
        <v>25</v>
      </c>
      <c r="B28" s="10" t="s">
        <v>28</v>
      </c>
      <c r="C28" s="15">
        <f>-(1713458.5+126954.9+144236.1+49207.7+9913.3+5000+3491.7-38+63565.8+26040.9+22933.1+119560.3+600.6+910.1-6622.3)</f>
        <v>-2279212.7</v>
      </c>
      <c r="D28" s="15">
        <f>-(1762147.5+17441.5-30000+46365.9)</f>
        <v>-1795954.9</v>
      </c>
      <c r="E28" s="14">
        <f>-(1778382.7+21361.5-30000+39373.4)</f>
        <v>-1809117.5999999999</v>
      </c>
      <c r="F28" s="20"/>
      <c r="G28" s="20"/>
      <c r="H28" s="20"/>
      <c r="I28" s="1"/>
    </row>
    <row r="29" spans="1:9" ht="23.25" customHeight="1">
      <c r="A29" s="7" t="s">
        <v>14</v>
      </c>
      <c r="B29" s="8" t="s">
        <v>15</v>
      </c>
      <c r="C29" s="14">
        <f aca="true" t="shared" si="1" ref="C29:E30">C30</f>
        <v>2380864.4</v>
      </c>
      <c r="D29" s="14">
        <f t="shared" si="1"/>
        <v>1795954.9</v>
      </c>
      <c r="E29" s="14">
        <f t="shared" si="1"/>
        <v>1809117.5999999999</v>
      </c>
      <c r="F29" s="20"/>
      <c r="G29" s="20"/>
      <c r="H29" s="20"/>
      <c r="I29" s="1"/>
    </row>
    <row r="30" spans="1:9" ht="24" customHeight="1">
      <c r="A30" s="7" t="s">
        <v>16</v>
      </c>
      <c r="B30" s="8" t="s">
        <v>17</v>
      </c>
      <c r="C30" s="14">
        <f t="shared" si="1"/>
        <v>2380864.4</v>
      </c>
      <c r="D30" s="14">
        <f t="shared" si="1"/>
        <v>1795954.9</v>
      </c>
      <c r="E30" s="14">
        <f t="shared" si="1"/>
        <v>1809117.5999999999</v>
      </c>
      <c r="F30" s="20"/>
      <c r="G30" s="20"/>
      <c r="H30" s="20"/>
      <c r="I30" s="1"/>
    </row>
    <row r="31" spans="1:9" ht="18.75" customHeight="1">
      <c r="A31" s="26" t="s">
        <v>18</v>
      </c>
      <c r="B31" s="27" t="s">
        <v>19</v>
      </c>
      <c r="C31" s="25">
        <f>C33</f>
        <v>2380864.4</v>
      </c>
      <c r="D31" s="25">
        <f>D33</f>
        <v>1795954.9</v>
      </c>
      <c r="E31" s="25">
        <f>E33</f>
        <v>1809117.5999999999</v>
      </c>
      <c r="F31" s="22"/>
      <c r="G31" s="22"/>
      <c r="H31" s="22"/>
      <c r="I31" s="1"/>
    </row>
    <row r="32" spans="1:9" ht="9" customHeight="1" hidden="1">
      <c r="A32" s="26"/>
      <c r="B32" s="27"/>
      <c r="C32" s="25"/>
      <c r="D32" s="25"/>
      <c r="E32" s="25"/>
      <c r="F32" s="22"/>
      <c r="G32" s="22"/>
      <c r="H32" s="22"/>
      <c r="I32" s="1"/>
    </row>
    <row r="33" spans="1:9" ht="37.5" customHeight="1">
      <c r="A33" s="7" t="s">
        <v>26</v>
      </c>
      <c r="B33" s="8" t="s">
        <v>27</v>
      </c>
      <c r="C33" s="14">
        <f>1713458.5+126954.9+144236.1+101651.7+49207.7+13405+5000-38+63565.8+26040.9+22933.1+119560.3+600.6+910.1-6622.3</f>
        <v>2380864.4</v>
      </c>
      <c r="D33" s="14">
        <f>1762147.5+17441.5-30000+46365.9</f>
        <v>1795954.9</v>
      </c>
      <c r="E33" s="14">
        <f>1778382.7+21361.5-30000+39373.4</f>
        <v>1809117.5999999999</v>
      </c>
      <c r="F33" s="20"/>
      <c r="G33" s="20"/>
      <c r="H33" s="20"/>
      <c r="I33" s="1"/>
    </row>
    <row r="34" spans="1:9" ht="37.5" customHeight="1">
      <c r="A34" s="4" t="s">
        <v>51</v>
      </c>
      <c r="B34" s="4" t="s">
        <v>50</v>
      </c>
      <c r="C34" s="14">
        <f>C35</f>
        <v>90917</v>
      </c>
      <c r="D34" s="14">
        <f aca="true" t="shared" si="2" ref="D34:E36">D35</f>
        <v>0</v>
      </c>
      <c r="E34" s="14">
        <f t="shared" si="2"/>
        <v>0</v>
      </c>
      <c r="F34" s="20"/>
      <c r="G34" s="20"/>
      <c r="H34" s="20"/>
      <c r="I34" s="1"/>
    </row>
    <row r="35" spans="1:9" ht="37.5" customHeight="1">
      <c r="A35" s="18" t="s">
        <v>52</v>
      </c>
      <c r="B35" s="8" t="s">
        <v>53</v>
      </c>
      <c r="C35" s="14">
        <f>C36</f>
        <v>90917</v>
      </c>
      <c r="D35" s="14">
        <f t="shared" si="2"/>
        <v>0</v>
      </c>
      <c r="E35" s="14">
        <f t="shared" si="2"/>
        <v>0</v>
      </c>
      <c r="F35" s="20"/>
      <c r="G35" s="20"/>
      <c r="H35" s="20"/>
      <c r="I35" s="1"/>
    </row>
    <row r="36" spans="1:9" ht="37.5" customHeight="1">
      <c r="A36" s="7" t="s">
        <v>55</v>
      </c>
      <c r="B36" s="8" t="s">
        <v>54</v>
      </c>
      <c r="C36" s="14">
        <f>C37</f>
        <v>90917</v>
      </c>
      <c r="D36" s="14">
        <f t="shared" si="2"/>
        <v>0</v>
      </c>
      <c r="E36" s="14">
        <f t="shared" si="2"/>
        <v>0</v>
      </c>
      <c r="F36" s="20"/>
      <c r="G36" s="20"/>
      <c r="H36" s="20"/>
      <c r="I36" s="1"/>
    </row>
    <row r="37" spans="1:9" ht="37.5" customHeight="1">
      <c r="A37" s="7" t="s">
        <v>57</v>
      </c>
      <c r="B37" s="8" t="s">
        <v>56</v>
      </c>
      <c r="C37" s="14">
        <f>84254+6663</f>
        <v>90917</v>
      </c>
      <c r="D37" s="14">
        <v>0</v>
      </c>
      <c r="E37" s="14">
        <v>0</v>
      </c>
      <c r="F37" s="20"/>
      <c r="G37" s="20"/>
      <c r="H37" s="20"/>
      <c r="I37" s="1"/>
    </row>
    <row r="38" spans="1:9" ht="0.75" customHeight="1">
      <c r="A38" s="7"/>
      <c r="B38" s="8"/>
      <c r="C38" s="14"/>
      <c r="D38" s="14"/>
      <c r="E38" s="14"/>
      <c r="F38" s="20"/>
      <c r="G38" s="20"/>
      <c r="H38" s="20"/>
      <c r="I38" s="1"/>
    </row>
    <row r="39" spans="1:9" ht="27" customHeight="1">
      <c r="A39" s="11" t="s">
        <v>4</v>
      </c>
      <c r="B39" s="12"/>
      <c r="C39" s="13">
        <f>C14+C19+C24+C34</f>
        <v>163568.69999999972</v>
      </c>
      <c r="D39" s="13">
        <f>D14+D19+D24</f>
        <v>-20000</v>
      </c>
      <c r="E39" s="13">
        <f>E14+E19+E24</f>
        <v>-10000</v>
      </c>
      <c r="F39" s="21"/>
      <c r="G39" s="21"/>
      <c r="H39" s="21"/>
      <c r="I39" s="1"/>
    </row>
    <row r="40" spans="1:9" ht="12.75">
      <c r="A40" s="1"/>
      <c r="B40" s="1"/>
      <c r="C40" s="1"/>
      <c r="F40" s="1"/>
      <c r="G40" s="1"/>
      <c r="H40" s="1"/>
      <c r="I40" s="1"/>
    </row>
    <row r="41" spans="1:9" ht="12.75">
      <c r="A41" s="1"/>
      <c r="B41" s="1"/>
      <c r="C41" s="1"/>
      <c r="F41" s="1"/>
      <c r="G41" s="1"/>
      <c r="H41" s="1"/>
      <c r="I41" s="1"/>
    </row>
    <row r="42" spans="1:9" ht="12.75">
      <c r="A42" s="1"/>
      <c r="B42" s="1"/>
      <c r="C42" s="1"/>
      <c r="F42" s="1"/>
      <c r="G42" s="1"/>
      <c r="H42" s="1"/>
      <c r="I42" s="1"/>
    </row>
    <row r="43" spans="1:9" ht="12.75">
      <c r="A43" s="1"/>
      <c r="B43" s="1"/>
      <c r="C43" s="1"/>
      <c r="F43" s="1"/>
      <c r="G43" s="1"/>
      <c r="H43" s="1"/>
      <c r="I43" s="1"/>
    </row>
    <row r="44" spans="1:9" ht="12.75">
      <c r="A44" s="1"/>
      <c r="B44" s="1"/>
      <c r="C44" s="1"/>
      <c r="F44" s="1"/>
      <c r="G44" s="1"/>
      <c r="H44" s="1"/>
      <c r="I44" s="1"/>
    </row>
    <row r="45" spans="1:9" ht="12.75">
      <c r="A45" s="1"/>
      <c r="B45" s="1"/>
      <c r="C45" s="1"/>
      <c r="F45" s="1"/>
      <c r="G45" s="1"/>
      <c r="H45" s="1"/>
      <c r="I45" s="1"/>
    </row>
    <row r="46" spans="1:9" ht="12.75">
      <c r="A46" s="1"/>
      <c r="B46" s="1"/>
      <c r="C46" s="1"/>
      <c r="F46" s="1"/>
      <c r="G46" s="1"/>
      <c r="H46" s="1"/>
      <c r="I46" s="1"/>
    </row>
    <row r="47" spans="1:9" ht="12.75">
      <c r="A47" s="1"/>
      <c r="B47" s="1"/>
      <c r="C47" s="1"/>
      <c r="F47" s="1"/>
      <c r="G47" s="1"/>
      <c r="H47" s="1"/>
      <c r="I47" s="1"/>
    </row>
    <row r="48" spans="1:9" ht="12.75">
      <c r="A48" s="1"/>
      <c r="B48" s="1"/>
      <c r="C48" s="1"/>
      <c r="F48" s="1"/>
      <c r="G48" s="1"/>
      <c r="H48" s="1"/>
      <c r="I48" s="1"/>
    </row>
    <row r="49" spans="1:9" ht="12.75">
      <c r="A49" s="1"/>
      <c r="B49" s="1"/>
      <c r="C49" s="1"/>
      <c r="F49" s="1"/>
      <c r="G49" s="1"/>
      <c r="H49" s="1"/>
      <c r="I49" s="1"/>
    </row>
    <row r="50" spans="1:9" ht="12.75">
      <c r="A50" s="1"/>
      <c r="B50" s="1"/>
      <c r="C50" s="1"/>
      <c r="F50" s="1"/>
      <c r="G50" s="1"/>
      <c r="H50" s="1"/>
      <c r="I50" s="1"/>
    </row>
    <row r="51" spans="1:9" ht="12.75">
      <c r="A51" s="1"/>
      <c r="B51" s="1"/>
      <c r="C51" s="1"/>
      <c r="F51" s="1"/>
      <c r="G51" s="1"/>
      <c r="H51" s="1"/>
      <c r="I51" s="1"/>
    </row>
    <row r="52" spans="1:9" ht="12.75">
      <c r="A52" s="1"/>
      <c r="B52" s="1"/>
      <c r="C52" s="1"/>
      <c r="F52" s="1"/>
      <c r="G52" s="1"/>
      <c r="H52" s="1"/>
      <c r="I52" s="1"/>
    </row>
    <row r="53" spans="1:9" ht="12.75">
      <c r="A53" s="1"/>
      <c r="B53" s="1"/>
      <c r="C53" s="1"/>
      <c r="F53" s="1"/>
      <c r="G53" s="1"/>
      <c r="H53" s="1"/>
      <c r="I53" s="1"/>
    </row>
    <row r="54" spans="1:9" ht="12.75">
      <c r="A54" s="1"/>
      <c r="B54" s="1"/>
      <c r="C54" s="1"/>
      <c r="F54" s="1"/>
      <c r="G54" s="1"/>
      <c r="H54" s="1"/>
      <c r="I54" s="1"/>
    </row>
    <row r="55" spans="1:9" ht="12.75">
      <c r="A55" s="1"/>
      <c r="B55" s="1"/>
      <c r="C55" s="1"/>
      <c r="F55" s="1"/>
      <c r="G55" s="1"/>
      <c r="H55" s="1"/>
      <c r="I55" s="1"/>
    </row>
    <row r="56" spans="1:9" ht="12.75">
      <c r="A56" s="1"/>
      <c r="B56" s="1"/>
      <c r="C56" s="1"/>
      <c r="F56" s="1"/>
      <c r="G56" s="1"/>
      <c r="H56" s="1"/>
      <c r="I56" s="1"/>
    </row>
    <row r="57" spans="1:9" ht="12.75">
      <c r="A57" s="1"/>
      <c r="B57" s="1"/>
      <c r="C57" s="1"/>
      <c r="F57" s="1"/>
      <c r="G57" s="1"/>
      <c r="H57" s="1"/>
      <c r="I57" s="1"/>
    </row>
    <row r="58" spans="1:9" ht="12.75">
      <c r="A58" s="1"/>
      <c r="B58" s="1"/>
      <c r="C58" s="1"/>
      <c r="F58" s="1"/>
      <c r="G58" s="1"/>
      <c r="H58" s="1"/>
      <c r="I58" s="1"/>
    </row>
    <row r="59" spans="1:9" ht="12.75">
      <c r="A59" s="1"/>
      <c r="B59" s="1"/>
      <c r="C59" s="1"/>
      <c r="F59" s="1"/>
      <c r="G59" s="1"/>
      <c r="H59" s="1"/>
      <c r="I59" s="1"/>
    </row>
    <row r="60" spans="1:9" ht="12.75">
      <c r="A60" s="1"/>
      <c r="B60" s="1"/>
      <c r="C60" s="1"/>
      <c r="F60" s="1"/>
      <c r="G60" s="1"/>
      <c r="H60" s="1"/>
      <c r="I60" s="1"/>
    </row>
    <row r="61" spans="1:9" ht="12.75">
      <c r="A61" s="1"/>
      <c r="B61" s="1"/>
      <c r="C61" s="1"/>
      <c r="F61" s="1"/>
      <c r="G61" s="1"/>
      <c r="H61" s="1"/>
      <c r="I61" s="1"/>
    </row>
    <row r="62" spans="1:3" ht="12.75">
      <c r="A62" s="1"/>
      <c r="B62" s="1"/>
      <c r="C62" s="1"/>
    </row>
    <row r="63" spans="1:3" ht="12.75">
      <c r="A63" s="1"/>
      <c r="B63" s="1"/>
      <c r="C63" s="1"/>
    </row>
    <row r="64" spans="1:3" ht="12.75">
      <c r="A64" s="1"/>
      <c r="B64" s="1"/>
      <c r="C64" s="1"/>
    </row>
  </sheetData>
  <sheetProtection/>
  <mergeCells count="14">
    <mergeCell ref="A2:E2"/>
    <mergeCell ref="A3:E3"/>
    <mergeCell ref="A4:E4"/>
    <mergeCell ref="A5:E5"/>
    <mergeCell ref="F31:F32"/>
    <mergeCell ref="G31:G32"/>
    <mergeCell ref="H31:H32"/>
    <mergeCell ref="A6:E6"/>
    <mergeCell ref="D31:D32"/>
    <mergeCell ref="E31:E32"/>
    <mergeCell ref="A31:A32"/>
    <mergeCell ref="B31:B32"/>
    <mergeCell ref="C31:C32"/>
    <mergeCell ref="A10:E10"/>
  </mergeCells>
  <printOptions/>
  <pageMargins left="0.46" right="0.23" top="0.39" bottom="0.51" header="0.2" footer="0.23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Fefelova  T.A.</cp:lastModifiedBy>
  <cp:lastPrinted>2019-11-19T06:49:16Z</cp:lastPrinted>
  <dcterms:created xsi:type="dcterms:W3CDTF">2007-10-29T12:43:54Z</dcterms:created>
  <dcterms:modified xsi:type="dcterms:W3CDTF">2019-11-19T10:12:28Z</dcterms:modified>
  <cp:category/>
  <cp:version/>
  <cp:contentType/>
  <cp:contentStatus/>
</cp:coreProperties>
</file>