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50" windowHeight="1191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<sst xmlns="http://schemas.openxmlformats.org/spreadsheetml/2006/main" count="52" uniqueCount="52">
  <si>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</si>
  <si>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</si>
  <si>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</si>
  <si>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</si>
  <si>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</si>
  <si>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</si>
  <si>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</si>
  <si>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</si>
  <si>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</si>
  <si>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</si>
  <si>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</si>
  <si>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</si>
  <si>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</si>
  <si>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</si>
  <si>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</si>
  <si>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</si>
  <si>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</si>
  <si>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</si>
  <si>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</si>
  <si>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</si>
  <si>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</si>
  <si>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</si>
  <si>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</si>
  <si>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</si>
  <si>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</si>
  <si>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</si>
  <si>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</si>
  <si>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</si>
  <si>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</si>
  <si>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</si>
  <si>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</si>
  <si>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</si>
  <si>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</si>
  <si>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</si>
  <si>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</si>
  <si>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</si>
  <si>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</si>
  <si>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</si>
  <si>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</si>
  <si>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</si>
  <si>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</si>
  <si>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</si>
  <si>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</si>
  <si>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</si>
  <si>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</si>
  <si>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от __________2021  № _____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</si>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</sst>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SheetLayoutView="100" workbookViewId="0" topLeftCell="A1">
      <selection activeCell="E34" sqref="E34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3.75" customHeight="1"/>
    <row r="2" spans="1:5" ht="12.75">
      <c r="A2" s="31" t="s">
        <v>31</v>
      </c>
      <c r="B2" s="31"/>
      <c r="C2" s="31"/>
      <c r="D2" s="32"/>
      <c r="E2" s="32"/>
    </row>
    <row r="3" spans="1:5" ht="12.75">
      <c r="A3" s="31" t="s">
        <v>0</v>
      </c>
      <c r="B3" s="31"/>
      <c r="C3" s="31"/>
      <c r="D3" s="32"/>
      <c r="E3" s="32"/>
    </row>
    <row r="4" spans="1:5" ht="12.75">
      <c r="A4" s="31" t="s">
        <v>26</v>
      </c>
      <c r="B4" s="31"/>
      <c r="C4" s="31"/>
      <c r="D4" s="32"/>
      <c r="E4" s="32"/>
    </row>
    <row r="5" spans="1:5" ht="12.75">
      <c r="A5" s="31" t="s">
        <v>27</v>
      </c>
      <c r="B5" s="31"/>
      <c r="C5" s="31"/>
      <c r="D5" s="32"/>
      <c r="E5" s="32"/>
    </row>
    <row r="6" spans="1:5" ht="12" customHeight="1">
      <c r="A6" s="31" t="s">
        <v>45</v>
      </c>
      <c r="B6" s="31"/>
      <c r="C6" s="31"/>
      <c r="D6" s="32"/>
      <c r="E6" s="32"/>
    </row>
    <row r="7" ht="1.5" customHeight="1" hidden="1"/>
    <row r="8" ht="6" customHeight="1"/>
    <row r="9" spans="1:5" ht="16.5">
      <c r="A9" s="12" t="s">
        <v>32</v>
      </c>
      <c r="B9" s="12"/>
      <c r="C9" s="13"/>
      <c r="D9" s="14"/>
      <c r="E9" s="14"/>
    </row>
    <row r="10" spans="1:5" ht="42" customHeight="1">
      <c r="A10" s="33" t="s">
        <v>39</v>
      </c>
      <c r="B10" s="33"/>
      <c r="C10" s="33"/>
      <c r="D10" s="33"/>
      <c r="E10" s="33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33</v>
      </c>
      <c r="D13" s="9" t="s">
        <v>38</v>
      </c>
      <c r="E13" s="9" t="s">
        <v>40</v>
      </c>
    </row>
    <row r="14" spans="1:5" ht="33" customHeight="1">
      <c r="A14" s="4" t="s">
        <v>5</v>
      </c>
      <c r="B14" s="5" t="s">
        <v>7</v>
      </c>
      <c r="C14" s="6">
        <f>C15+C17</f>
        <v>62513.5</v>
      </c>
      <c r="D14" s="6">
        <f>D15+D17</f>
        <v>14513.400000000023</v>
      </c>
      <c r="E14" s="6">
        <f>E15+E17</f>
        <v>0</v>
      </c>
    </row>
    <row r="15" spans="1:5" ht="31.5">
      <c r="A15" s="26" t="s">
        <v>47</v>
      </c>
      <c r="B15" s="8" t="s">
        <v>8</v>
      </c>
      <c r="C15" s="6">
        <f>C16</f>
        <v>260513.5</v>
      </c>
      <c r="D15" s="6">
        <f>D16</f>
        <v>275026.9</v>
      </c>
      <c r="E15" s="6">
        <f>E16</f>
        <v>275026.9</v>
      </c>
    </row>
    <row r="16" spans="1:5" ht="51" customHeight="1">
      <c r="A16" s="26" t="s">
        <v>48</v>
      </c>
      <c r="B16" s="8" t="s">
        <v>34</v>
      </c>
      <c r="C16" s="6">
        <f>258513.5+2000</f>
        <v>260513.5</v>
      </c>
      <c r="D16" s="6">
        <f>273026.9+2000</f>
        <v>275026.9</v>
      </c>
      <c r="E16" s="6">
        <f>273026.9+2000</f>
        <v>275026.9</v>
      </c>
    </row>
    <row r="17" spans="1:5" ht="47.25">
      <c r="A17" s="7" t="s">
        <v>43</v>
      </c>
      <c r="B17" s="8" t="s">
        <v>6</v>
      </c>
      <c r="C17" s="6">
        <f>C18</f>
        <v>-198000</v>
      </c>
      <c r="D17" s="6">
        <f>D18</f>
        <v>-260513.5</v>
      </c>
      <c r="E17" s="6">
        <f>E18</f>
        <v>-275026.9</v>
      </c>
    </row>
    <row r="18" spans="1:5" ht="47.25">
      <c r="A18" s="7" t="s">
        <v>44</v>
      </c>
      <c r="B18" s="8" t="s">
        <v>35</v>
      </c>
      <c r="C18" s="6">
        <f>-198000</f>
        <v>-198000</v>
      </c>
      <c r="D18" s="6">
        <f>-258513.5-2000</f>
        <v>-260513.5</v>
      </c>
      <c r="E18" s="6">
        <f>-273026.9-2000</f>
        <v>-275026.9</v>
      </c>
    </row>
    <row r="19" spans="1:5" ht="31.5">
      <c r="A19" s="27" t="s">
        <v>51</v>
      </c>
      <c r="B19" s="5" t="s">
        <v>28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26" t="s">
        <v>49</v>
      </c>
      <c r="B20" s="8" t="s">
        <v>30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6" t="s">
        <v>50</v>
      </c>
      <c r="B21" s="8" t="s">
        <v>36</v>
      </c>
      <c r="C21" s="10"/>
      <c r="D21" s="10"/>
      <c r="E21" s="10"/>
    </row>
    <row r="22" spans="1:5" ht="49.5" customHeight="1">
      <c r="A22" s="7" t="s">
        <v>41</v>
      </c>
      <c r="B22" s="8" t="s">
        <v>29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42</v>
      </c>
      <c r="B23" s="8" t="s">
        <v>37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46</v>
      </c>
      <c r="B24" s="4" t="s">
        <v>9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10</v>
      </c>
      <c r="B25" s="8" t="s">
        <v>17</v>
      </c>
      <c r="C25" s="11">
        <f>C26</f>
        <v>-2511677.4999999995</v>
      </c>
      <c r="D25" s="11">
        <f aca="true" t="shared" si="0" ref="D25:E27">D26</f>
        <v>-2472006.5</v>
      </c>
      <c r="E25" s="11">
        <f t="shared" si="0"/>
        <v>-2501846.6</v>
      </c>
    </row>
    <row r="26" spans="1:5" ht="27" customHeight="1">
      <c r="A26" s="15" t="s">
        <v>18</v>
      </c>
      <c r="B26" s="16" t="s">
        <v>19</v>
      </c>
      <c r="C26" s="17">
        <f>C27</f>
        <v>-2511677.4999999995</v>
      </c>
      <c r="D26" s="17">
        <f t="shared" si="0"/>
        <v>-2472006.5</v>
      </c>
      <c r="E26" s="17">
        <f t="shared" si="0"/>
        <v>-2501846.6</v>
      </c>
    </row>
    <row r="27" spans="1:5" ht="34.5" customHeight="1">
      <c r="A27" s="15" t="s">
        <v>20</v>
      </c>
      <c r="B27" s="16" t="s">
        <v>21</v>
      </c>
      <c r="C27" s="17">
        <f>C28</f>
        <v>-2511677.4999999995</v>
      </c>
      <c r="D27" s="17">
        <f t="shared" si="0"/>
        <v>-2472006.5</v>
      </c>
      <c r="E27" s="17">
        <f t="shared" si="0"/>
        <v>-2501846.6</v>
      </c>
    </row>
    <row r="28" spans="1:5" ht="33.75" customHeight="1">
      <c r="A28" s="18" t="s">
        <v>22</v>
      </c>
      <c r="B28" s="19" t="s">
        <v>25</v>
      </c>
      <c r="C28" s="20">
        <f>-(2393791.3+68715.4+11917.5+30599.9+6653.4)</f>
        <v>-2511677.4999999995</v>
      </c>
      <c r="D28" s="20">
        <f>-(2468545+414.5+3047)</f>
        <v>-2472006.5</v>
      </c>
      <c r="E28" s="20">
        <f>-(2499216.4+414.5+2215.7)</f>
        <v>-2501846.6</v>
      </c>
    </row>
    <row r="29" spans="1:5" ht="23.25" customHeight="1">
      <c r="A29" s="15" t="s">
        <v>11</v>
      </c>
      <c r="B29" s="16" t="s">
        <v>12</v>
      </c>
      <c r="C29" s="17">
        <f aca="true" t="shared" si="1" ref="C29:E30">C30</f>
        <v>2514872.4999999995</v>
      </c>
      <c r="D29" s="17">
        <f t="shared" si="1"/>
        <v>2472006.5</v>
      </c>
      <c r="E29" s="17">
        <f t="shared" si="1"/>
        <v>2501846.6</v>
      </c>
    </row>
    <row r="30" spans="1:5" ht="24" customHeight="1">
      <c r="A30" s="15" t="s">
        <v>13</v>
      </c>
      <c r="B30" s="16" t="s">
        <v>14</v>
      </c>
      <c r="C30" s="17">
        <f t="shared" si="1"/>
        <v>2514872.4999999995</v>
      </c>
      <c r="D30" s="17">
        <f t="shared" si="1"/>
        <v>2472006.5</v>
      </c>
      <c r="E30" s="17">
        <f t="shared" si="1"/>
        <v>2501846.6</v>
      </c>
    </row>
    <row r="31" spans="1:5" ht="26.25" customHeight="1">
      <c r="A31" s="28" t="s">
        <v>15</v>
      </c>
      <c r="B31" s="29" t="s">
        <v>16</v>
      </c>
      <c r="C31" s="30">
        <f>C33</f>
        <v>2514872.4999999995</v>
      </c>
      <c r="D31" s="30">
        <f>D33</f>
        <v>2472006.5</v>
      </c>
      <c r="E31" s="30">
        <f>E33</f>
        <v>2501846.6</v>
      </c>
    </row>
    <row r="32" spans="1:5" ht="9" customHeight="1">
      <c r="A32" s="28"/>
      <c r="B32" s="29"/>
      <c r="C32" s="30"/>
      <c r="D32" s="30"/>
      <c r="E32" s="30"/>
    </row>
    <row r="33" spans="1:5" ht="37.5" customHeight="1">
      <c r="A33" s="15" t="s">
        <v>23</v>
      </c>
      <c r="B33" s="16" t="s">
        <v>24</v>
      </c>
      <c r="C33" s="21">
        <f>2393791.3+68715.4+3195+11917.5+30599.9+6653.4</f>
        <v>2514872.4999999995</v>
      </c>
      <c r="D33" s="21">
        <f>2468545+414.5+3047</f>
        <v>2472006.5</v>
      </c>
      <c r="E33" s="21">
        <f>2499216.4+414.5+2215.7</f>
        <v>2501846.6</v>
      </c>
    </row>
    <row r="34" spans="1:5" ht="27" customHeight="1">
      <c r="A34" s="22" t="s">
        <v>4</v>
      </c>
      <c r="B34" s="23"/>
      <c r="C34" s="24">
        <f>C14+C19+C24</f>
        <v>51195</v>
      </c>
      <c r="D34" s="24">
        <f>D14+D19+D24</f>
        <v>2.3646862246096134E-11</v>
      </c>
      <c r="E34" s="25">
        <f>E14+E19+E24</f>
        <v>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2021-06-10T12:11:41Z</cp:lastPrinted>
  <dcterms:created xsi:type="dcterms:W3CDTF">2007-10-29T12:43:54Z</dcterms:created>
  <dcterms:modified xsi:type="dcterms:W3CDTF">2021-06-15T13:58:12Z</dcterms:modified>
  <cp:category/>
  <cp:version/>
  <cp:contentType/>
  <cp:contentStatus/>
</cp:coreProperties>
</file>