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01.01.2019" sheetId="1" r:id="rId1"/>
    <sheet name="Лист1" sheetId="2" r:id="rId2"/>
    <sheet name="Лист2" sheetId="3" r:id="rId3"/>
  </sheets>
  <definedNames>
    <definedName name="_xlnm.Print_Area" localSheetId="0">'01.01.2019'!$A$1:$G$341</definedName>
  </definedNames>
  <calcPr fullCalcOnLoad="1"/>
</workbook>
</file>

<file path=xl/sharedStrings.xml><?xml version="1.0" encoding="utf-8"?>
<sst xmlns="http://schemas.openxmlformats.org/spreadsheetml/2006/main" count="544" uniqueCount="501">
  <si>
    <t>000 2 02 30024 04 9334 151</t>
  </si>
  <si>
    <t>000 2 02 30024 04 9335 151</t>
  </si>
  <si>
    <t>000 2 02 30024 04 9336 151</t>
  </si>
  <si>
    <t>000 2 02 30024 04 9337 151</t>
  </si>
  <si>
    <t>000 2 02 30024 04 9346 151</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</si>
  <si>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Пензенской области</t>
  </si>
  <si>
    <t>000 2 02 30024 04 9363 151</t>
  </si>
  <si>
    <t>000 2 02 30024 04 9369 151</t>
  </si>
  <si>
    <t>000 2 02 30024 04 9370 151</t>
  </si>
  <si>
    <t>000 2 02 30024 04 9372 151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</si>
  <si>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</si>
  <si>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000 2 02 30024 04 9377 151</t>
  </si>
  <si>
    <t>000 2 02 30024 04 9379 151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</si>
  <si>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</si>
  <si>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000 2 02 30024 04 9380 151</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</si>
  <si>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t>
  </si>
  <si>
    <t>000 2 02 30024 04 9382 151</t>
  </si>
  <si>
    <t>000 2 02 30024 04 9383 151</t>
  </si>
  <si>
    <t>000 2 0230024 04 9384 151</t>
  </si>
  <si>
    <t>000 2 02 30024 04 9385 151</t>
  </si>
  <si>
    <t>000 2 0230024 04 9387 151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</si>
  <si>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</si>
  <si>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000 2 0230024 04 9389 151</t>
  </si>
  <si>
    <t>000 2 0230024 04 9393 151</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</si>
  <si>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</si>
  <si>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000 2 02 30024 04 9394 151</t>
  </si>
  <si>
    <t>000 2 02 30024 04 9396 151</t>
  </si>
  <si>
    <t>000 2 0230024 04 9398 151</t>
  </si>
  <si>
    <t>000 2 0230024 04 9399 151</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</si>
  <si>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</si>
  <si>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</si>
  <si>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</si>
  <si>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</si>
  <si>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</si>
  <si>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</si>
  <si>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</si>
  <si>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2.4.</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</si>
  <si>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</si>
  <si>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</si>
  <si>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</si>
  <si>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</si>
  <si>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</si>
  <si>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</si>
  <si>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</si>
  <si>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</si>
  <si>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</si>
  <si>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</si>
  <si>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</si>
  <si>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</si>
  <si>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</si>
  <si>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</si>
  <si>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</si>
  <si>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</si>
  <si>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</si>
  <si>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</si>
  <si>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</si>
  <si>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</si>
  <si>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</si>
  <si>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</si>
  <si>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</si>
  <si>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Субсидии бюджетам городских округов  на реализацию мероприятий государственной программы Российской Федерации"Доступная среда на 2011-2020 годы"</t>
  </si>
  <si>
    <t>000 2 02 25027 04 0000 151</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</si>
  <si>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</si>
  <si>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000 2 02 29999 04 9210 151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</si>
  <si>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</si>
  <si>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000 2 02 29999 04 9224 151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</si>
  <si>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</si>
  <si>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государственных полномочий в сфере организации отдыха и оздоровления детей</t>
  </si>
  <si>
    <t>000 2 02 30024 04 9308 151</t>
  </si>
  <si>
    <t>000 2 02 30024 04 9309 151</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</si>
  <si>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</si>
  <si>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000 2 02 30024 04 9312 151</t>
  </si>
  <si>
    <t>000 2 02 35082 04 9336 151</t>
  </si>
  <si>
    <t>000 2 02 35082 04 9338 151</t>
  </si>
  <si>
    <t>000 2 02 35082 04 9601 151</t>
  </si>
  <si>
    <t>000 2 02 35084 04 9335 151</t>
  </si>
  <si>
    <t>000 2 02 35084 04 9604 151</t>
  </si>
  <si>
    <t>000 2 02 35120 04 9607 151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</si>
  <si>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</si>
  <si>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</si>
  <si>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</si>
  <si>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000 2 02 35462 04 9331 151</t>
  </si>
  <si>
    <t>000 2 02 35462 04 9605 151</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</si>
  <si>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</si>
  <si>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</si>
  <si>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</si>
  <si>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</si>
  <si>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</si>
  <si>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</si>
  <si>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t>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</si>
  <si>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</si>
  <si>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</si>
  <si>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</si>
  <si>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</si>
  <si>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</si>
  <si>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</si>
  <si>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t>
  </si>
  <si>
    <t>000 1 16 21040 04 6000 140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</si>
  <si>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</si>
  <si>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 (федеральные государственные органы)</t>
  </si>
  <si>
    <t>000 1 16 41000 04 0000 140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</si>
  <si>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t>
  </si>
  <si>
    <t>000 1 16 45000 01 6000 140</t>
  </si>
  <si>
    <t>Субвенции бюджетам городских округов на администрирование расходов по содержанию ребенка в семье опекуна и приемной семье, а также выплате вознаграждения, причитающегося приемному родителю</t>
  </si>
  <si>
    <t>Субвенции бюджетам городских округов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</si>
  <si>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</si>
  <si>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</si>
  <si>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</si>
  <si>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</si>
  <si>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</si>
  <si>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</si>
  <si>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</si>
  <si>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</si>
  <si>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</si>
  <si>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</si>
  <si>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000 1 14 02000 00 0000 440</t>
  </si>
  <si>
    <t>000 1 14 02040 04 0000 440</t>
  </si>
  <si>
    <t>000 1 14 02043 04 0000 440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</si>
  <si>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</si>
  <si>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</si>
  <si>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</si>
  <si>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</si>
  <si>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</si>
  <si>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денежные взыскания ( штрафы) за нарушение земельного законодательства</t>
  </si>
  <si>
    <t>денежные взыскания ( штрафы) за нарушение  законодательства в области  обеспечения санитарно-эпидимиологического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</si>
  <si>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</si>
  <si>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</si>
  <si>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</si>
  <si>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</si>
  <si>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</si>
  <si>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</si>
  <si>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</si>
  <si>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</si>
  <si>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</si>
  <si>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</si>
  <si>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</si>
  <si>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</si>
  <si>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</si>
  <si>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</si>
  <si>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</si>
  <si>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</si>
  <si>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</si>
  <si>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</si>
  <si>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</si>
  <si>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прочие  поступления от денежных взысканий (штрафов) и иных сумм в возмещение ущерба</t>
  </si>
  <si>
    <t>000 1 16 90000 00 0000 140</t>
  </si>
  <si>
    <t>Субвенции бюджетам городских округов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</si>
  <si>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</si>
  <si>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</si>
  <si>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</si>
  <si>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</si>
  <si>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</si>
  <si>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</si>
  <si>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</si>
  <si>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</si>
  <si>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</si>
  <si>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</si>
  <si>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</si>
  <si>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</si>
  <si>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</si>
  <si>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</si>
  <si>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</si>
  <si>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</si>
  <si>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</si>
  <si>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</si>
  <si>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</si>
  <si>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</si>
  <si>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Превышение расходов над доходами (дефицит знак-), превышение доходов над расходами (профицит знак +)</t>
  </si>
  <si>
    <t>7900</t>
  </si>
  <si>
    <t>Источники финансирования дефицита бюджетов - всего</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</si>
  <si>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</si>
  <si>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</si>
  <si>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</si>
  <si>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</si>
  <si>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Доходы от сдачи в аренду имущества, составляющего государственную (муниципальную) казну ( за исключением земельных участков)</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</si>
  <si>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</si>
  <si>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</si>
  <si>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</si>
  <si>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</si>
  <si>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</si>
  <si>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</si>
  <si>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</si>
  <si>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</si>
  <si>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</si>
  <si>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</si>
  <si>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</si>
  <si>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</si>
  <si>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</si>
  <si>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</si>
  <si>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</si>
  <si>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</si>
  <si>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 xml:space="preserve"> 000 01 06 10 02 04 0002 550</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</si>
  <si>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</si>
  <si>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</si>
  <si>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</si>
  <si>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</si>
  <si>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</si>
  <si>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</si>
  <si>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992 01 02 00 00 04 0000 710</t>
  </si>
  <si>
    <t>000 01 02 00 00 00 0000 810</t>
  </si>
  <si>
    <t>992 01 02 00 00 04 0000 810</t>
  </si>
  <si>
    <t>000 01 03 00 00 00 0000 000</t>
  </si>
  <si>
    <t>000 01 03 00 00 00 0000 700</t>
  </si>
  <si>
    <t>000 01 03 00 00 04 0000 710</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</si>
  <si>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</si>
  <si>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</si>
  <si>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</si>
  <si>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</si>
  <si>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</si>
  <si>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</si>
  <si>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</si>
  <si>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</si>
  <si>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</si>
  <si>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</si>
  <si>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</si>
  <si>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</si>
  <si>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</si>
  <si>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</si>
  <si>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</si>
  <si>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000 01 05 02 01 04 0000 610</t>
  </si>
  <si>
    <t>000 01 05 02 01 04  0000 510</t>
  </si>
  <si>
    <t xml:space="preserve">                                                                               </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</si>
  <si>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</si>
  <si>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</si>
  <si>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</si>
  <si>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</si>
  <si>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</si>
  <si>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</si>
  <si>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</si>
  <si>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</si>
  <si>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</si>
  <si>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</si>
  <si>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</si>
  <si>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</si>
  <si>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</si>
  <si>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</si>
  <si>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</si>
  <si>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</si>
  <si>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</si>
  <si>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</si>
  <si>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</si>
  <si>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</si>
  <si>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</si>
  <si>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</si>
  <si>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000 11 05010 00 0000 120</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</si>
  <si>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</si>
  <si>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</si>
  <si>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</si>
  <si>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</si>
  <si>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</si>
  <si>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</si>
  <si>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</si>
  <si>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</si>
  <si>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</si>
  <si>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</si>
  <si>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</si>
  <si>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</si>
  <si>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</si>
  <si>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</si>
  <si>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</si>
  <si>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</si>
  <si>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000 1 16 25000 01 0000 140</t>
  </si>
  <si>
    <t>Доходы от сдачи в аренду имущества, составляющего казну городских округов( за исключением земельных участков)</t>
  </si>
  <si>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</si>
  <si>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</si>
  <si>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</si>
  <si>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</si>
  <si>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</si>
  <si>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</si>
  <si>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</si>
  <si>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</si>
  <si>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</si>
  <si>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Государственная пошлина по делам, рассматриваемым в судах общей юрисдикции ,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</si>
  <si>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</si>
  <si>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</si>
  <si>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</si>
  <si>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</si>
  <si>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</si>
  <si>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</si>
  <si>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</si>
  <si>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</si>
  <si>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</si>
  <si>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</si>
  <si>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Субсидии бюджетам городских округов  на реализацию мероприятий  по обеспечению жильем  молодых семей</t>
  </si>
  <si>
    <t>000 2 02 25497 04 9261 151</t>
  </si>
  <si>
    <t>000 2 02 25497 04 9511 151</t>
  </si>
  <si>
    <t>Субсидии бюджетам городских округов  на реализацию мероприятий государственных программ субъектов  Российской Федерации и муниципальных программ формирования современной городской среды</t>
  </si>
  <si>
    <t>000 2 02 29999 04 9203 151</t>
  </si>
  <si>
    <t>000 2 02 29999 04 9205 151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</si>
  <si>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</si>
  <si>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000 2 02 29999 04 9217 151</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</si>
  <si>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</si>
  <si>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000 1 16 43000 01 6000 140</t>
  </si>
  <si>
    <t>000 1 16 03010 01 6000 140</t>
  </si>
  <si>
    <t>000 1 16 03030 01 6000 140</t>
  </si>
  <si>
    <t>000 1 16 06000 01 6000 140</t>
  </si>
  <si>
    <t>000 1 16 25060 01 6000 140</t>
  </si>
  <si>
    <t>000 1 16 28000 01 6000 140</t>
  </si>
  <si>
    <t>Субвенции бюджетам городских округов на исполнение отдельных государственных полномочий Пензенской области по регулированию численности безнадзорных животных</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</si>
  <si>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</si>
  <si>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</si>
  <si>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</si>
  <si>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</si>
  <si>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</si>
  <si>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</si>
  <si>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</si>
  <si>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</si>
  <si>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</si>
  <si>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</si>
  <si>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</si>
  <si>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</si>
  <si>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</si>
  <si>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</si>
  <si>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t>
  </si>
  <si>
    <t xml:space="preserve">                                                Доходы бюджета города Кузнецка Пензенской области  за   2018 год</t>
  </si>
  <si>
    <t>Исполнено за   2018 год</t>
  </si>
  <si>
    <t xml:space="preserve"> Доходы бюджета города Кузнецка  Пензенской области по видам  доходов  бюджетной классификации  Российской Федерации       за   2018 год</t>
  </si>
  <si>
    <t>Исполнено за 2018 год</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</si>
  <si>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2018 год</t>
  </si>
  <si>
    <t>исполнено за 2018 год</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</si>
  <si>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2018 год</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</si>
  <si>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</si>
  <si>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000 1 16 08020 01 6000 140</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</si>
  <si>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</si>
  <si>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000 2 02 15311 04 0000 151</t>
  </si>
  <si>
    <t>000 2 02 25555 04 9257151</t>
  </si>
  <si>
    <t>000 2 02 25555 04 9508 151</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</si>
  <si>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</si>
  <si>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</si>
  <si>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</si>
  <si>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</si>
  <si>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992 2 02 49999 04 9474 151</t>
  </si>
  <si>
    <t>992 2 02 49999 04 9478 151</t>
  </si>
  <si>
    <t>992 2 02 49999 04 9706 151</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</si>
  <si>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</si>
  <si>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</si>
  <si>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</si>
  <si>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</si>
  <si>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</si>
  <si>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</si>
  <si>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план на 2018 год</t>
  </si>
  <si>
    <t>план на 2018 год</t>
  </si>
  <si>
    <t>исполнено за  2018 год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</si>
  <si>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rFont val="Times New Roman"/>
        <family val="1"/>
      </rPr>
      <t>1</t>
    </r>
    <r>
      <rPr>
        <sz val="10"/>
        <rFont val="Times New Roman"/>
        <family val="1"/>
      </rPr>
      <t xml:space="preserve"> и 228 Налогового кодекса Российской Федерации</t>
    </r>
  </si>
  <si>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</si>
  <si>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</si>
  <si>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Денежные взыскания ( штрафы) за нарушение законодательства о налогах и сборах, предусмотренные статьями 116,117,118,пунктами 1 и 2 ст.120,статьями 125,126,128,129,129.1,132,133,134, 135,135,1 НК РФ</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</si>
  <si>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</si>
  <si>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</si>
  <si>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</si>
  <si>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</si>
  <si>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</si>
  <si>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</si>
  <si>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</si>
  <si>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000 1 14 06020 00 0000 430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</si>
  <si>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</si>
  <si>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000 1 14 06024 04 0000 430</t>
  </si>
  <si>
    <t>ШТРАФЫ,САНКЦИИ И ВОЗМЕЩЕНИЕ УЩЕРБА</t>
  </si>
  <si>
    <t>000 1 16 00000 00 0000 000</t>
  </si>
  <si>
    <t>Денежные взыскания ( штрафы) за нарушение законодательства о налогах и сборах</t>
  </si>
  <si>
    <t>000 1 16 03000 00 0000 140</t>
  </si>
  <si>
    <t>Денежные взыскания ( штрафы) за административные правонарушения в области налогов и сборов, предусмотренные Кодексом РФ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</si>
  <si>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</si>
  <si>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000 1 16 33040 04 0000 140</t>
  </si>
  <si>
    <t>налог, взимаемый в связи с применением патентной системы налогообложения</t>
  </si>
  <si>
    <t>000 1 05 04010 02 0000 110</t>
  </si>
  <si>
    <t>налог, взимаемый в виде стоимости патента в связи с применением упрощенной системы налогообложения</t>
  </si>
  <si>
    <t>000 1 09 11020 02 0000 110</t>
  </si>
  <si>
    <t>000 1 16 30030 01 6000 140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</si>
  <si>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</si>
  <si>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</si>
  <si>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</si>
  <si>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</si>
  <si>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</si>
  <si>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</si>
  <si>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</si>
  <si>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</si>
  <si>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</si>
  <si>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</si>
  <si>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</si>
  <si>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</si>
  <si>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</si>
  <si>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</si>
  <si>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</si>
  <si>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</si>
  <si>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</si>
  <si>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000 1 16 08010 01 6000 140</t>
  </si>
  <si>
    <t>000 1 16 37030 04 0000 140</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</si>
  <si>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</si>
  <si>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</si>
  <si>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</si>
  <si>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</si>
  <si>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</si>
  <si>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</si>
  <si>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</si>
  <si>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Субсидии бюджетам городских округов на реализацию федеральных целевых программ</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</si>
  <si>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</si>
  <si>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</si>
  <si>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000 1 16 51020 02 0000 140</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</si>
  <si>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</si>
  <si>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</si>
  <si>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</si>
  <si>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</si>
  <si>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</si>
  <si>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</si>
  <si>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</si>
  <si>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</si>
  <si>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</si>
  <si>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</si>
  <si>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</si>
  <si>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</si>
  <si>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</si>
  <si>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</si>
  <si>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</si>
  <si>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</si>
  <si>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</si>
  <si>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</si>
  <si>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</si>
  <si>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</si>
  <si>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</si>
  <si>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</si>
  <si>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</si>
  <si>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</si>
  <si>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</si>
  <si>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000 2 02 30024 04 9386 151</t>
  </si>
  <si>
    <t>000 2 02 35137 049606 151</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</si>
  <si>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</si>
  <si>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000 2 02 49999 04 9453 151</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</si>
  <si>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</si>
  <si>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</si>
  <si>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</si>
  <si>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</si>
  <si>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</si>
  <si>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</si>
  <si>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НАЛОГИ НА ИМУЩЕСТВО</t>
  </si>
  <si>
    <t>000 1 06 00000 00 0000 000</t>
  </si>
  <si>
    <t>налог на имущество физических лиц</t>
  </si>
  <si>
    <t>000 1 06 01000 00 0000 110</t>
  </si>
  <si>
    <t>000 1 06 01020 04 0000 110</t>
  </si>
  <si>
    <t>Земельный налог</t>
  </si>
  <si>
    <t>000 1 06 06000 00 0000 110</t>
  </si>
  <si>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</si>
  <si>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</si>
  <si>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000 2 02 04000 00 0000 151</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</si>
  <si>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</si>
  <si>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</si>
  <si>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</si>
  <si>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</si>
  <si>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</si>
  <si>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000 2 02 15000 00 0000 151</t>
  </si>
  <si>
    <t>000 2 02 15001 04 0000 151</t>
  </si>
  <si>
    <t>Дотации бюджетам городских округов на поддержку мер по обеспечению сбалансированности бюджетов</t>
  </si>
  <si>
    <t>000 2 0215002 04 0000 151</t>
  </si>
  <si>
    <t>000 2 02 20000 00 0000 151</t>
  </si>
  <si>
    <t>000 2 02 20051 04 0000 151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</si>
  <si>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</si>
  <si>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000 2 02 20299 04 0000 151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</si>
  <si>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</si>
  <si>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000 2 02 20302 04 0000 151</t>
  </si>
  <si>
    <t>000 2 02 29999 00 0000 151</t>
  </si>
  <si>
    <t>000 2 02 29999 040000 151</t>
  </si>
  <si>
    <t>Прочие субсидии бюджетам  городских округов на капитальный ремонт муниципальных общеобразовательных организаций</t>
  </si>
  <si>
    <t>000 2 02 29999 04 9206 151</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</si>
  <si>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</si>
  <si>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000 2 02 29999 04 9207 151</t>
  </si>
  <si>
    <t>Прочие субсидии бюджетам  городских округов на организацию отдыха детей в оздоровительных лагерях с дневным пребыванием в каникулярное время</t>
  </si>
  <si>
    <t>000 2 02 29999 04 9208 151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</si>
  <si>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</si>
  <si>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000 2 02 29999 04 9290 151</t>
  </si>
  <si>
    <t>000 2 02 30000 00 0000 151</t>
  </si>
  <si>
    <t>000 2 02 30022 04 9390 151</t>
  </si>
  <si>
    <t>000 2 02 30 024 00 0 000 151</t>
  </si>
  <si>
    <t>000 2 02 30024 04 9301 151</t>
  </si>
  <si>
    <t>000 2 02 30024 04 9302 151</t>
  </si>
  <si>
    <t>000 2 02 30024 04 9303 151</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</si>
  <si>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</si>
  <si>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000 2 02 30024 04 9304 151</t>
  </si>
  <si>
    <t>000 2 02 30024 04 9305 151</t>
  </si>
  <si>
    <t>000 2 02 30024 04 9330 151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</si>
  <si>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</si>
  <si>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000 2 02 30024 04 9331 151</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</si>
  <si>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</si>
  <si>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000 2 02 30024 04 9332 151</t>
  </si>
  <si>
    <t>план на   2018 год</t>
  </si>
  <si>
    <t>Утверждены  решением Собрания представителей  города  Кузнецка от 30.05.2019 № 27-70/6</t>
  </si>
  <si>
    <t xml:space="preserve"> Утверждены  решением Собрания представителей  города  Кузнецка от 30.05.2019 № 27-70/6</t>
  </si>
  <si>
    <t xml:space="preserve"> Утверждены  решением Собрания представителей  города  Кузнецка от 30.05.2019 №27-70/6</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</si>
  <si>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</si>
  <si>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</si>
  <si>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</si>
  <si>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</si>
  <si>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 взыскиваемые с лиц,виновных в совершении преступлений и в возмещение ущерба имуществу,зачисляемые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</si>
  <si>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</si>
  <si>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</si>
  <si>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</si>
  <si>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несовершеннолетних и защите их прав в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</si>
  <si>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</si>
  <si>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</si>
  <si>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</si>
  <si>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</si>
  <si>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Источники внутреннего финансирования дефицита бюджета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</si>
</sst>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р.&quot;_-;\-* #,##0\ &quot;р.&quot;_-;_-* &quot;-&quot;\ &quot;р.&quot;_-;_-@_-"/>
    <numFmt numFmtId="165" formatCode="_-* #,##0\ _р_._-;\-* #,##0\ _р_._-;_-* &quot;-&quot;\ _р_._-;_-@_-"/>
    <numFmt numFmtId="166" formatCode="_-* #,##0.00\ &quot;р.&quot;_-;\-* #,##0.00\ &quot;р.&quot;_-;_-* &quot;-&quot;??\ &quot;р.&quot;_-;_-@_-"/>
    <numFmt numFmtId="167" formatCode="_-* #,##0.00\ _р_._-;\-* #,##0.00\ _р_._-;_-* &quot;-&quot;??\ _р_._-;_-@_-"/>
    <numFmt numFmtId="168" formatCode="0.0"/>
    <numFmt numFmtId="169" formatCode="#,##0.0"/>
    <numFmt numFmtId="170" formatCode="_-* #,##0.0\ _р_._-;\-* #,##0.0\ _р_._-;_-* &quot;-&quot;??\ _р_._-;_-@_-"/>
    <numFmt numFmtId="171" formatCode="?"/>
  </numFmts>
  <fonts count="58">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b/>
      <i/>
      <sz val="14"/>
      <name val="Times New Roman"/>
      <family val="1"/>
    </font>
    <font>
      <sz val="10.5"/>
      <name val="Times New Roman"/>
      <family val="1"/>
    </font>
    <font>
      <i/>
      <sz val="8"/>
      <color indexed="23"/>
      <name val="Arial Cyr"/>
      <family val="0"/>
    </font>
    <font>
      <sz val="10"/>
      <color indexed="62"/>
      <name val="Arial Cyr"/>
      <family val="0"/>
    </font>
    <font>
      <b/>
      <sz val="8"/>
      <name val="Arial cyr"/>
      <family val="0"/>
    </font>
    <font>
      <vertAlign val="superscript"/>
      <sz val="10"/>
      <name val="Times New Roman"/>
      <family val="1"/>
    </font>
    <font>
      <sz val="10"/>
      <color indexed="8"/>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66" fontId="0" fillId="0" borderId="0" applyFont="0" applyFill="0" applyBorder="0" applyAlignment="0" applyProtection="0"/>
    <xf numFmtId="164"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8" fillId="0" borderId="0">
      <alignment horizontal="left" vertical="top"/>
      <protection/>
    </xf>
    <xf numFmtId="0" fontId="49" fillId="0" borderId="7" applyNumberFormat="0" applyFill="0" applyAlignment="0" applyProtection="0"/>
    <xf numFmtId="0" fontId="50" fillId="35" borderId="8"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3" fillId="37" borderId="0" applyNumberFormat="0" applyBorder="0" applyAlignment="0" applyProtection="0"/>
    <xf numFmtId="0" fontId="54"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9" fillId="39" borderId="3">
      <alignment horizontal="left" vertical="top" wrapText="1"/>
      <protection/>
    </xf>
    <xf numFmtId="49" fontId="0" fillId="0" borderId="3">
      <alignment horizontal="left" vertical="top" wrapText="1"/>
      <protection/>
    </xf>
    <xf numFmtId="0" fontId="55" fillId="0" borderId="11" applyNumberFormat="0" applyFill="0" applyAlignment="0" applyProtection="0"/>
    <xf numFmtId="0" fontId="5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7"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231">
    <xf numFmtId="0" fontId="0" fillId="0" borderId="0" xfId="0" applyAlignment="1">
      <alignment/>
    </xf>
    <xf numFmtId="0" fontId="0" fillId="0" borderId="0" xfId="0" applyFill="1" applyBorder="1" applyAlignment="1">
      <alignment/>
    </xf>
    <xf numFmtId="0" fontId="0" fillId="0" borderId="0" xfId="0" applyFont="1" applyAlignment="1">
      <alignment/>
    </xf>
    <xf numFmtId="0" fontId="15" fillId="0" borderId="12" xfId="0" applyFont="1" applyFill="1" applyBorder="1" applyAlignment="1">
      <alignment vertical="top" wrapText="1"/>
    </xf>
    <xf numFmtId="0" fontId="15"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4" fillId="0" borderId="13" xfId="0" applyFont="1" applyBorder="1" applyAlignment="1">
      <alignment vertical="top" wrapText="1"/>
    </xf>
    <xf numFmtId="49" fontId="14" fillId="0" borderId="13" xfId="0" applyNumberFormat="1" applyFont="1" applyBorder="1" applyAlignment="1">
      <alignment horizontal="center" vertical="top" wrapText="1"/>
    </xf>
    <xf numFmtId="0" fontId="11" fillId="0" borderId="13" xfId="66" applyFont="1" applyBorder="1" applyAlignment="1">
      <alignment vertical="top" wrapText="1"/>
      <protection/>
    </xf>
    <xf numFmtId="49" fontId="11" fillId="0" borderId="14" xfId="66" applyNumberFormat="1" applyFont="1" applyBorder="1" applyAlignment="1">
      <alignment/>
      <protection/>
    </xf>
    <xf numFmtId="49" fontId="14" fillId="39" borderId="14" xfId="0" applyNumberFormat="1" applyFont="1" applyFill="1" applyBorder="1" applyAlignment="1">
      <alignment horizontal="center" vertical="top" wrapText="1"/>
    </xf>
    <xf numFmtId="0" fontId="13" fillId="0" borderId="12" xfId="0" applyFont="1" applyFill="1" applyBorder="1" applyAlignment="1">
      <alignment vertical="top" wrapText="1"/>
    </xf>
    <xf numFmtId="0" fontId="13" fillId="0" borderId="12" xfId="0" applyFont="1" applyFill="1" applyBorder="1" applyAlignment="1">
      <alignment horizontal="left" vertical="top" wrapText="1"/>
    </xf>
    <xf numFmtId="0" fontId="16" fillId="39" borderId="12" xfId="0" applyFont="1" applyFill="1" applyBorder="1" applyAlignment="1">
      <alignment vertical="top" wrapText="1"/>
    </xf>
    <xf numFmtId="0" fontId="13" fillId="34" borderId="12" xfId="0" applyFont="1" applyFill="1" applyBorder="1" applyAlignment="1">
      <alignment vertical="top"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5" fillId="0" borderId="0" xfId="0" applyFont="1" applyBorder="1" applyAlignment="1">
      <alignment vertical="top" wrapText="1"/>
    </xf>
    <xf numFmtId="0" fontId="11" fillId="0" borderId="0" xfId="0" applyFont="1" applyBorder="1" applyAlignment="1">
      <alignment horizontal="center" vertical="center"/>
    </xf>
    <xf numFmtId="0" fontId="11" fillId="0" borderId="0" xfId="66" applyFont="1" applyBorder="1" applyAlignment="1">
      <alignment vertical="top" wrapText="1"/>
      <protection/>
    </xf>
    <xf numFmtId="0" fontId="14" fillId="0" borderId="13" xfId="66" applyFont="1" applyBorder="1" applyAlignment="1">
      <alignment wrapText="1"/>
      <protection/>
    </xf>
    <xf numFmtId="0" fontId="14" fillId="0" borderId="13" xfId="0" applyFont="1" applyBorder="1" applyAlignment="1">
      <alignment horizontal="center" vertical="center" wrapText="1"/>
    </xf>
    <xf numFmtId="0" fontId="15" fillId="0" borderId="13" xfId="66" applyFont="1" applyBorder="1" applyAlignment="1">
      <alignment vertical="top" wrapText="1"/>
      <protection/>
    </xf>
    <xf numFmtId="0" fontId="17" fillId="0" borderId="0" xfId="0" applyFont="1" applyAlignment="1">
      <alignment wrapText="1"/>
    </xf>
    <xf numFmtId="0" fontId="15" fillId="0" borderId="0" xfId="0" applyFont="1" applyAlignment="1">
      <alignment/>
    </xf>
    <xf numFmtId="0" fontId="15" fillId="0" borderId="13" xfId="0" applyFont="1" applyBorder="1" applyAlignment="1">
      <alignment vertical="top" wrapText="1"/>
    </xf>
    <xf numFmtId="0" fontId="11" fillId="0" borderId="13" xfId="0" applyFont="1" applyBorder="1" applyAlignment="1">
      <alignment vertical="top" wrapText="1"/>
    </xf>
    <xf numFmtId="0" fontId="0" fillId="0" borderId="0" xfId="0" applyFill="1" applyAlignment="1">
      <alignment/>
    </xf>
    <xf numFmtId="49" fontId="15" fillId="0" borderId="13" xfId="0" applyNumberFormat="1" applyFont="1" applyBorder="1" applyAlignment="1">
      <alignment vertical="center" wrapText="1"/>
    </xf>
    <xf numFmtId="49" fontId="11" fillId="0" borderId="13" xfId="0" applyNumberFormat="1" applyFont="1" applyBorder="1" applyAlignment="1">
      <alignment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1" fillId="0" borderId="13" xfId="0" applyFont="1" applyBorder="1" applyAlignment="1">
      <alignment horizontal="right"/>
    </xf>
    <xf numFmtId="0" fontId="14"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1" fillId="39"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3" fillId="39" borderId="14" xfId="0" applyNumberFormat="1" applyFont="1" applyFill="1" applyBorder="1" applyAlignment="1">
      <alignment horizontal="center" vertical="center" wrapText="1"/>
    </xf>
    <xf numFmtId="49" fontId="13" fillId="34" borderId="14"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3" fillId="34" borderId="16"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3" fillId="39" borderId="16" xfId="0" applyNumberFormat="1" applyFont="1" applyFill="1" applyBorder="1" applyAlignment="1">
      <alignment horizontal="center" vertical="center" wrapText="1"/>
    </xf>
    <xf numFmtId="49" fontId="15" fillId="39" borderId="16" xfId="0" applyNumberFormat="1" applyFont="1" applyFill="1" applyBorder="1" applyAlignment="1">
      <alignment horizontal="center" vertical="center" wrapText="1"/>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0" fillId="0" borderId="13" xfId="0" applyBorder="1" applyAlignment="1">
      <alignment vertical="top"/>
    </xf>
    <xf numFmtId="0" fontId="0" fillId="0" borderId="13" xfId="0" applyFill="1" applyBorder="1" applyAlignment="1">
      <alignment vertical="top"/>
    </xf>
    <xf numFmtId="0" fontId="0" fillId="0" borderId="18" xfId="0" applyBorder="1" applyAlignment="1">
      <alignment vertical="top"/>
    </xf>
    <xf numFmtId="0" fontId="14" fillId="39" borderId="0" xfId="0" applyFont="1" applyFill="1" applyAlignment="1">
      <alignment vertical="top"/>
    </xf>
    <xf numFmtId="0" fontId="15" fillId="0" borderId="13" xfId="0" applyFont="1" applyBorder="1" applyAlignment="1">
      <alignment vertical="top"/>
    </xf>
    <xf numFmtId="0" fontId="0" fillId="0" borderId="0" xfId="0" applyAlignment="1">
      <alignment/>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19" xfId="0" applyBorder="1" applyAlignment="1">
      <alignment/>
    </xf>
    <xf numFmtId="0" fontId="0" fillId="0" borderId="13" xfId="0" applyBorder="1" applyAlignment="1">
      <alignment/>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19" xfId="0" applyFont="1" applyFill="1" applyBorder="1" applyAlignment="1">
      <alignment horizontal="right"/>
    </xf>
    <xf numFmtId="167"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19" xfId="0" applyFont="1" applyFill="1" applyBorder="1" applyAlignment="1">
      <alignment horizontal="center" vertical="center"/>
    </xf>
    <xf numFmtId="0" fontId="0" fillId="0" borderId="19"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0" fontId="0" fillId="39" borderId="13" xfId="0" applyFill="1" applyBorder="1" applyAlignment="1">
      <alignment/>
    </xf>
    <xf numFmtId="0" fontId="0" fillId="0" borderId="13" xfId="0" applyFont="1" applyBorder="1" applyAlignment="1">
      <alignment/>
    </xf>
    <xf numFmtId="0" fontId="0" fillId="0" borderId="0" xfId="0" applyBorder="1" applyAlignment="1">
      <alignment vertical="center"/>
    </xf>
    <xf numFmtId="49" fontId="14" fillId="0" borderId="13" xfId="0" applyNumberFormat="1" applyFont="1" applyBorder="1" applyAlignment="1">
      <alignment horizontal="right" vertical="center" wrapText="1"/>
    </xf>
    <xf numFmtId="169" fontId="11" fillId="0" borderId="13" xfId="66" applyNumberFormat="1" applyFont="1" applyBorder="1" applyAlignment="1">
      <alignment/>
      <protection/>
    </xf>
    <xf numFmtId="49" fontId="11" fillId="0" borderId="0" xfId="66" applyNumberFormat="1" applyFont="1" applyBorder="1" applyAlignment="1">
      <alignment horizontal="right" vertical="center"/>
      <protection/>
    </xf>
    <xf numFmtId="169" fontId="11" fillId="0" borderId="0" xfId="66" applyNumberFormat="1" applyFont="1" applyBorder="1" applyAlignment="1">
      <alignment/>
      <protection/>
    </xf>
    <xf numFmtId="0" fontId="8" fillId="0" borderId="0" xfId="0" applyFont="1" applyFill="1" applyBorder="1" applyAlignment="1">
      <alignment horizontal="right" vertical="center" wrapText="1"/>
    </xf>
    <xf numFmtId="169" fontId="11" fillId="0" borderId="14" xfId="66" applyNumberFormat="1" applyFont="1" applyBorder="1" applyAlignment="1">
      <alignment/>
      <protection/>
    </xf>
    <xf numFmtId="49" fontId="11" fillId="0" borderId="14" xfId="66" applyNumberFormat="1" applyFont="1" applyBorder="1" applyAlignment="1">
      <alignment horizontal="right" vertical="center"/>
      <protection/>
    </xf>
    <xf numFmtId="0" fontId="14" fillId="0" borderId="13" xfId="0" applyFont="1" applyBorder="1" applyAlignment="1">
      <alignment/>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68" fontId="13" fillId="0" borderId="0" xfId="0" applyNumberFormat="1" applyFont="1" applyFill="1" applyBorder="1" applyAlignment="1">
      <alignment horizontal="right" vertical="center"/>
    </xf>
    <xf numFmtId="0" fontId="15" fillId="0" borderId="0" xfId="0" applyFont="1" applyFill="1" applyBorder="1" applyAlignment="1">
      <alignment vertical="top" wrapText="1"/>
    </xf>
    <xf numFmtId="0" fontId="11"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168" fontId="15" fillId="0" borderId="0" xfId="0" applyNumberFormat="1" applyFont="1" applyFill="1" applyBorder="1" applyAlignment="1">
      <alignment horizontal="right" vertical="center"/>
    </xf>
    <xf numFmtId="49" fontId="20" fillId="0" borderId="0" xfId="0" applyNumberFormat="1" applyFont="1" applyFill="1" applyBorder="1" applyAlignment="1" applyProtection="1">
      <alignment horizontal="left" vertical="top" wrapText="1"/>
      <protection/>
    </xf>
    <xf numFmtId="49" fontId="14" fillId="0" borderId="0" xfId="0" applyNumberFormat="1" applyFont="1" applyFill="1" applyBorder="1" applyAlignment="1">
      <alignment horizontal="center" vertical="top" wrapText="1"/>
    </xf>
    <xf numFmtId="169" fontId="20" fillId="0" borderId="0" xfId="0" applyNumberFormat="1" applyFont="1" applyFill="1" applyBorder="1" applyAlignment="1" applyProtection="1">
      <alignment horizontal="right" vertical="center" wrapText="1"/>
      <protection/>
    </xf>
    <xf numFmtId="0" fontId="13" fillId="39" borderId="20" xfId="0" applyFont="1" applyFill="1" applyBorder="1" applyAlignment="1">
      <alignment horizontal="center" vertical="center"/>
    </xf>
    <xf numFmtId="0" fontId="0" fillId="0" borderId="0" xfId="0" applyBorder="1" applyAlignment="1">
      <alignment/>
    </xf>
    <xf numFmtId="168" fontId="12" fillId="0" borderId="0" xfId="0" applyNumberFormat="1" applyFont="1" applyFill="1" applyBorder="1" applyAlignment="1">
      <alignment horizontal="right" vertical="center"/>
    </xf>
    <xf numFmtId="0" fontId="0" fillId="0" borderId="0" xfId="0" applyBorder="1" applyAlignment="1">
      <alignment horizontal="left" vertical="top" wrapText="1"/>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49" fontId="11" fillId="0" borderId="13" xfId="0" applyNumberFormat="1" applyFont="1" applyBorder="1" applyAlignment="1" applyProtection="1">
      <alignment horizontal="left" vertical="top" wrapText="1"/>
      <protection/>
    </xf>
    <xf numFmtId="0" fontId="11" fillId="0" borderId="0" xfId="0" applyFont="1" applyAlignment="1">
      <alignment vertical="top" wrapText="1"/>
    </xf>
    <xf numFmtId="49" fontId="11" fillId="34" borderId="13" xfId="0" applyNumberFormat="1" applyFont="1" applyFill="1" applyBorder="1" applyAlignment="1" applyProtection="1">
      <alignment horizontal="left" vertical="top" wrapText="1"/>
      <protection/>
    </xf>
    <xf numFmtId="49" fontId="11" fillId="34" borderId="14" xfId="0" applyNumberFormat="1" applyFont="1" applyFill="1" applyBorder="1" applyAlignment="1">
      <alignment horizontal="center" vertical="center" wrapText="1"/>
    </xf>
    <xf numFmtId="0" fontId="11" fillId="0" borderId="21" xfId="0" applyFont="1" applyFill="1" applyBorder="1" applyAlignment="1">
      <alignment vertical="top" wrapText="1"/>
    </xf>
    <xf numFmtId="0" fontId="11" fillId="0" borderId="0" xfId="0" applyFont="1" applyFill="1" applyAlignment="1">
      <alignment horizontal="center" vertical="center"/>
    </xf>
    <xf numFmtId="49" fontId="11" fillId="39" borderId="13" xfId="0" applyNumberFormat="1" applyFont="1" applyFill="1" applyBorder="1" applyAlignment="1" applyProtection="1">
      <alignment horizontal="left" vertical="top" wrapText="1"/>
      <protection/>
    </xf>
    <xf numFmtId="49" fontId="11" fillId="39"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left" vertical="top" wrapText="1"/>
      <protection/>
    </xf>
    <xf numFmtId="49" fontId="11" fillId="0" borderId="16" xfId="0" applyNumberFormat="1" applyFont="1" applyFill="1" applyBorder="1" applyAlignment="1">
      <alignment horizontal="center" vertical="center" wrapText="1"/>
    </xf>
    <xf numFmtId="0" fontId="11" fillId="0" borderId="13" xfId="0"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12" xfId="0" applyFont="1" applyFill="1" applyBorder="1" applyAlignment="1">
      <alignment vertical="top" wrapText="1"/>
    </xf>
    <xf numFmtId="171" fontId="11" fillId="0" borderId="13" xfId="0" applyNumberFormat="1" applyFont="1" applyBorder="1" applyAlignment="1" applyProtection="1">
      <alignment horizontal="left" vertical="top" wrapText="1"/>
      <protection/>
    </xf>
    <xf numFmtId="0" fontId="11" fillId="0" borderId="12" xfId="0" applyNumberFormat="1" applyFont="1" applyFill="1" applyBorder="1" applyAlignment="1">
      <alignment vertical="top" wrapText="1"/>
    </xf>
    <xf numFmtId="0" fontId="11" fillId="0" borderId="13" xfId="0" applyNumberFormat="1" applyFont="1" applyBorder="1" applyAlignment="1" applyProtection="1">
      <alignment horizontal="left" vertical="top" wrapText="1"/>
      <protection/>
    </xf>
    <xf numFmtId="49" fontId="11" fillId="0" borderId="12" xfId="0" applyNumberFormat="1" applyFont="1" applyBorder="1" applyAlignment="1" applyProtection="1">
      <alignment horizontal="left" vertical="top" wrapText="1"/>
      <protection/>
    </xf>
    <xf numFmtId="0" fontId="11" fillId="0" borderId="12" xfId="0" applyFont="1" applyFill="1" applyBorder="1" applyAlignment="1">
      <alignment horizontal="left" vertical="top" wrapText="1"/>
    </xf>
    <xf numFmtId="0" fontId="14" fillId="0" borderId="12" xfId="0" applyFont="1" applyFill="1" applyBorder="1" applyAlignment="1">
      <alignment vertical="top" wrapText="1"/>
    </xf>
    <xf numFmtId="0" fontId="11" fillId="0" borderId="12"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0" fontId="11" fillId="0" borderId="12" xfId="0" applyFont="1" applyFill="1" applyBorder="1" applyAlignment="1">
      <alignment horizontal="justify" vertical="top" wrapText="1"/>
    </xf>
    <xf numFmtId="0" fontId="11" fillId="0" borderId="12" xfId="0" applyNumberFormat="1" applyFont="1" applyFill="1" applyBorder="1" applyAlignment="1">
      <alignment horizontal="justify" vertical="top" wrapText="1"/>
    </xf>
    <xf numFmtId="0" fontId="22" fillId="0" borderId="0" xfId="0" applyFont="1" applyAlignment="1">
      <alignment vertical="top" wrapText="1"/>
    </xf>
    <xf numFmtId="0" fontId="22" fillId="0" borderId="13" xfId="0" applyFont="1" applyBorder="1" applyAlignment="1">
      <alignment vertical="top" wrapText="1"/>
    </xf>
    <xf numFmtId="0" fontId="14" fillId="34" borderId="12" xfId="0" applyFont="1" applyFill="1" applyBorder="1" applyAlignment="1">
      <alignment vertical="top" wrapText="1"/>
    </xf>
    <xf numFmtId="171" fontId="11" fillId="0" borderId="13" xfId="0" applyNumberFormat="1" applyFont="1" applyFill="1" applyBorder="1" applyAlignment="1" applyProtection="1">
      <alignment horizontal="left" vertical="top" wrapText="1"/>
      <protection/>
    </xf>
    <xf numFmtId="0" fontId="11" fillId="0" borderId="12" xfId="0" applyNumberFormat="1" applyFont="1" applyBorder="1" applyAlignment="1" applyProtection="1">
      <alignment horizontal="left" vertical="top" wrapText="1"/>
      <protection/>
    </xf>
    <xf numFmtId="0" fontId="11" fillId="39" borderId="12" xfId="0" applyFont="1" applyFill="1" applyBorder="1" applyAlignment="1">
      <alignment vertical="top" wrapText="1"/>
    </xf>
    <xf numFmtId="0" fontId="11" fillId="0" borderId="0" xfId="0" applyNumberFormat="1" applyFont="1" applyAlignment="1">
      <alignment vertical="top" wrapText="1"/>
    </xf>
    <xf numFmtId="0" fontId="11" fillId="0" borderId="0" xfId="0" applyFont="1" applyBorder="1" applyAlignment="1">
      <alignment/>
    </xf>
    <xf numFmtId="0" fontId="11" fillId="0" borderId="13" xfId="0" applyFont="1" applyBorder="1" applyAlignment="1">
      <alignment vertical="top"/>
    </xf>
    <xf numFmtId="49" fontId="14" fillId="0" borderId="13" xfId="0" applyNumberFormat="1" applyFont="1" applyBorder="1" applyAlignment="1" applyProtection="1">
      <alignment horizontal="left" vertical="top" wrapText="1"/>
      <protection/>
    </xf>
    <xf numFmtId="49" fontId="14" fillId="0" borderId="1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0" borderId="0" xfId="0" applyFont="1" applyFill="1" applyAlignment="1">
      <alignment/>
    </xf>
    <xf numFmtId="0" fontId="14" fillId="0" borderId="13" xfId="0" applyFont="1" applyBorder="1" applyAlignment="1">
      <alignment horizontal="right" vertical="center" wrapText="1"/>
    </xf>
    <xf numFmtId="0" fontId="14" fillId="0" borderId="14" xfId="0" applyFont="1" applyBorder="1" applyAlignment="1">
      <alignment horizontal="center" vertical="center" wrapText="1"/>
    </xf>
    <xf numFmtId="0" fontId="14" fillId="0" borderId="13" xfId="0" applyFont="1" applyFill="1" applyBorder="1" applyAlignment="1">
      <alignment horizontal="center" vertical="center" wrapText="1"/>
    </xf>
    <xf numFmtId="0" fontId="11" fillId="0" borderId="0" xfId="0" applyFont="1" applyAlignment="1">
      <alignment wrapText="1"/>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2" fillId="39" borderId="12" xfId="0" applyFont="1" applyFill="1" applyBorder="1" applyAlignment="1">
      <alignment horizontal="left" vertical="top" wrapText="1"/>
    </xf>
    <xf numFmtId="0" fontId="8" fillId="41" borderId="12" xfId="0" applyFont="1" applyFill="1" applyBorder="1" applyAlignment="1">
      <alignment horizontal="left" vertical="top" wrapText="1"/>
    </xf>
    <xf numFmtId="49" fontId="15" fillId="0" borderId="13" xfId="0" applyNumberFormat="1" applyFont="1" applyFill="1" applyBorder="1" applyAlignment="1">
      <alignment horizontal="center" vertical="center" wrapText="1"/>
    </xf>
    <xf numFmtId="0" fontId="0" fillId="39" borderId="0" xfId="0" applyFill="1" applyAlignment="1">
      <alignment/>
    </xf>
    <xf numFmtId="0" fontId="0" fillId="0" borderId="0" xfId="0" applyFont="1" applyBorder="1" applyAlignment="1">
      <alignment horizontal="right" vertical="center"/>
    </xf>
    <xf numFmtId="170" fontId="12" fillId="41" borderId="13" xfId="82" applyNumberFormat="1" applyFont="1" applyFill="1" applyBorder="1" applyAlignment="1">
      <alignment vertical="center"/>
    </xf>
    <xf numFmtId="170" fontId="14" fillId="39" borderId="13" xfId="82" applyNumberFormat="1" applyFont="1" applyFill="1" applyBorder="1" applyAlignment="1">
      <alignment vertical="center"/>
    </xf>
    <xf numFmtId="170" fontId="14" fillId="0" borderId="13" xfId="82" applyNumberFormat="1" applyFont="1" applyFill="1" applyBorder="1" applyAlignment="1">
      <alignment vertical="center"/>
    </xf>
    <xf numFmtId="170" fontId="11" fillId="0" borderId="13" xfId="82" applyNumberFormat="1" applyFont="1" applyFill="1" applyBorder="1" applyAlignment="1">
      <alignment vertical="center"/>
    </xf>
    <xf numFmtId="170" fontId="14" fillId="0" borderId="13" xfId="82" applyNumberFormat="1" applyFont="1" applyBorder="1" applyAlignment="1" applyProtection="1">
      <alignment vertical="center" wrapText="1"/>
      <protection/>
    </xf>
    <xf numFmtId="170" fontId="14" fillId="0" borderId="13" xfId="82" applyNumberFormat="1" applyFont="1" applyFill="1" applyBorder="1" applyAlignment="1" applyProtection="1">
      <alignment vertical="center" wrapText="1"/>
      <protection/>
    </xf>
    <xf numFmtId="170" fontId="11" fillId="0" borderId="13" xfId="82" applyNumberFormat="1" applyFont="1" applyBorder="1" applyAlignment="1" applyProtection="1">
      <alignment vertical="center" wrapText="1"/>
      <protection/>
    </xf>
    <xf numFmtId="170" fontId="11" fillId="0" borderId="13" xfId="82" applyNumberFormat="1" applyFont="1" applyFill="1" applyBorder="1" applyAlignment="1" applyProtection="1">
      <alignment vertical="center" wrapText="1"/>
      <protection/>
    </xf>
    <xf numFmtId="170" fontId="11" fillId="0" borderId="22" xfId="82" applyNumberFormat="1" applyFont="1" applyBorder="1" applyAlignment="1" applyProtection="1">
      <alignment vertical="center" wrapText="1"/>
      <protection/>
    </xf>
    <xf numFmtId="170" fontId="11" fillId="0" borderId="22" xfId="82" applyNumberFormat="1" applyFont="1" applyFill="1" applyBorder="1" applyAlignment="1" applyProtection="1">
      <alignment vertical="center" wrapText="1"/>
      <protection/>
    </xf>
    <xf numFmtId="170" fontId="11" fillId="0" borderId="22" xfId="82" applyNumberFormat="1" applyFont="1" applyFill="1" applyBorder="1" applyAlignment="1">
      <alignment vertical="center"/>
    </xf>
    <xf numFmtId="170" fontId="14" fillId="34" borderId="13" xfId="82" applyNumberFormat="1" applyFont="1" applyFill="1" applyBorder="1" applyAlignment="1">
      <alignment vertical="center"/>
    </xf>
    <xf numFmtId="170" fontId="11" fillId="34" borderId="13" xfId="82" applyNumberFormat="1" applyFont="1" applyFill="1" applyBorder="1" applyAlignment="1">
      <alignment vertical="center"/>
    </xf>
    <xf numFmtId="170" fontId="11" fillId="0" borderId="13" xfId="82" applyNumberFormat="1" applyFont="1" applyBorder="1" applyAlignment="1">
      <alignment vertical="center"/>
    </xf>
    <xf numFmtId="170" fontId="11" fillId="39" borderId="22" xfId="82" applyNumberFormat="1" applyFont="1" applyFill="1" applyBorder="1" applyAlignment="1">
      <alignment vertical="center"/>
    </xf>
    <xf numFmtId="170" fontId="11" fillId="39" borderId="13" xfId="82" applyNumberFormat="1" applyFont="1" applyFill="1" applyBorder="1" applyAlignment="1">
      <alignment vertical="center"/>
    </xf>
    <xf numFmtId="170" fontId="11" fillId="0" borderId="13" xfId="82" applyNumberFormat="1" applyFont="1" applyFill="1" applyBorder="1" applyAlignment="1">
      <alignment horizontal="right" vertical="center"/>
    </xf>
    <xf numFmtId="170" fontId="11" fillId="0" borderId="13" xfId="82" applyNumberFormat="1" applyFont="1" applyBorder="1" applyAlignment="1">
      <alignment vertical="center" wrapText="1"/>
    </xf>
    <xf numFmtId="170" fontId="14" fillId="0" borderId="13" xfId="82" applyNumberFormat="1" applyFont="1" applyBorder="1" applyAlignment="1">
      <alignment horizontal="right" vertical="center"/>
    </xf>
    <xf numFmtId="170" fontId="14" fillId="0" borderId="13" xfId="82" applyNumberFormat="1" applyFont="1" applyBorder="1" applyAlignment="1">
      <alignment horizontal="right"/>
    </xf>
    <xf numFmtId="170" fontId="14" fillId="0" borderId="13" xfId="82" applyNumberFormat="1" applyFont="1" applyBorder="1" applyAlignment="1">
      <alignment/>
    </xf>
    <xf numFmtId="170" fontId="11" fillId="0" borderId="13" xfId="82" applyNumberFormat="1" applyFont="1" applyBorder="1" applyAlignment="1">
      <alignment horizontal="right" vertical="center"/>
    </xf>
    <xf numFmtId="170" fontId="14" fillId="0" borderId="13" xfId="82" applyNumberFormat="1" applyFont="1" applyBorder="1" applyAlignment="1">
      <alignment vertical="center"/>
    </xf>
    <xf numFmtId="170" fontId="11" fillId="0" borderId="14" xfId="82" applyNumberFormat="1" applyFont="1" applyBorder="1" applyAlignment="1">
      <alignment vertical="center"/>
    </xf>
    <xf numFmtId="170" fontId="11" fillId="0" borderId="14" xfId="82" applyNumberFormat="1" applyFont="1" applyBorder="1" applyAlignment="1">
      <alignment vertical="center" wrapText="1"/>
    </xf>
    <xf numFmtId="170" fontId="11" fillId="0" borderId="14" xfId="82" applyNumberFormat="1" applyFont="1" applyFill="1" applyBorder="1" applyAlignment="1">
      <alignment vertical="center"/>
    </xf>
    <xf numFmtId="0" fontId="0" fillId="0" borderId="13" xfId="0" applyFill="1" applyBorder="1" applyAlignment="1">
      <alignment/>
    </xf>
    <xf numFmtId="0" fontId="15" fillId="0" borderId="18" xfId="0" applyFont="1" applyBorder="1" applyAlignment="1">
      <alignment vertical="top" wrapText="1"/>
    </xf>
    <xf numFmtId="0" fontId="12" fillId="0" borderId="0" xfId="0" applyFont="1" applyFill="1" applyBorder="1" applyAlignment="1">
      <alignment horizontal="center" vertical="top" wrapText="1"/>
    </xf>
    <xf numFmtId="0" fontId="23" fillId="0" borderId="0" xfId="0" applyFont="1" applyAlignment="1">
      <alignment/>
    </xf>
    <xf numFmtId="0" fontId="0" fillId="0" borderId="0" xfId="0" applyFill="1" applyBorder="1" applyAlignment="1">
      <alignment/>
    </xf>
    <xf numFmtId="0" fontId="23" fillId="0" borderId="0" xfId="0" applyFont="1"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168" fontId="14" fillId="0" borderId="0" xfId="0" applyNumberFormat="1" applyFont="1" applyBorder="1" applyAlignment="1">
      <alignment horizontal="right" vertical="top" wrapText="1"/>
    </xf>
    <xf numFmtId="0" fontId="1" fillId="0" borderId="0" xfId="0" applyFont="1" applyAlignment="1">
      <alignment wrapText="1"/>
    </xf>
    <xf numFmtId="0" fontId="14" fillId="0" borderId="0" xfId="0" applyFont="1" applyFill="1" applyBorder="1" applyAlignment="1">
      <alignment horizontal="right" vertical="top" wrapText="1"/>
    </xf>
    <xf numFmtId="0" fontId="11" fillId="0" borderId="0" xfId="0" applyFont="1" applyAlignment="1">
      <alignment vertical="top"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11" fillId="0" borderId="18" xfId="0" applyNumberFormat="1" applyFont="1" applyBorder="1" applyAlignment="1" applyProtection="1">
      <alignment horizontal="left" vertical="top" wrapText="1"/>
      <protection/>
    </xf>
    <xf numFmtId="49" fontId="11" fillId="0" borderId="20" xfId="0" applyNumberFormat="1" applyFont="1" applyBorder="1" applyAlignment="1" applyProtection="1">
      <alignment horizontal="left" vertical="top" wrapText="1"/>
      <protection/>
    </xf>
    <xf numFmtId="0" fontId="0" fillId="0" borderId="22" xfId="0" applyBorder="1" applyAlignment="1">
      <alignment horizontal="left" vertical="top" wrapText="1"/>
    </xf>
    <xf numFmtId="0" fontId="0" fillId="0" borderId="20" xfId="0" applyBorder="1" applyAlignment="1">
      <alignment horizontal="left" vertical="top" wrapText="1"/>
    </xf>
    <xf numFmtId="0" fontId="11" fillId="0" borderId="18" xfId="0" applyNumberFormat="1" applyFont="1" applyBorder="1" applyAlignment="1" applyProtection="1">
      <alignment horizontal="left" vertical="center" wrapText="1"/>
      <protection/>
    </xf>
    <xf numFmtId="0" fontId="0" fillId="0" borderId="22" xfId="0" applyBorder="1" applyAlignment="1">
      <alignment vertical="center"/>
    </xf>
    <xf numFmtId="0" fontId="11" fillId="0" borderId="23" xfId="0" applyFont="1" applyBorder="1" applyAlignment="1">
      <alignment vertical="top" wrapText="1"/>
    </xf>
    <xf numFmtId="0" fontId="11" fillId="0" borderId="15" xfId="0" applyFont="1" applyBorder="1" applyAlignment="1">
      <alignment vertical="top" wrapText="1"/>
    </xf>
    <xf numFmtId="168" fontId="11" fillId="0" borderId="0" xfId="0" applyNumberFormat="1" applyFont="1" applyBorder="1" applyAlignment="1">
      <alignment horizontal="right" vertical="top" wrapText="1"/>
    </xf>
    <xf numFmtId="0" fontId="0" fillId="0" borderId="0" xfId="0" applyFont="1" applyAlignment="1">
      <alignment wrapText="1"/>
    </xf>
    <xf numFmtId="0" fontId="11" fillId="0" borderId="0" xfId="0" applyFont="1" applyFill="1" applyBorder="1" applyAlignment="1">
      <alignment horizontal="right" vertical="top" wrapText="1"/>
    </xf>
    <xf numFmtId="0" fontId="0" fillId="0" borderId="0" xfId="0" applyBorder="1" applyAlignment="1">
      <alignment horizontal="right"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7"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0" fillId="0" borderId="0" xfId="0" applyFont="1" applyAlignment="1">
      <alignment/>
    </xf>
    <xf numFmtId="0" fontId="11" fillId="0" borderId="18"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0"/>
  <dimension ref="A1:K598"/>
  <sheetViews>
    <sheetView tabSelected="1" view="pageBreakPreview" zoomScaleSheetLayoutView="100" zoomScalePageLayoutView="0" workbookViewId="0" topLeftCell="B260">
      <selection activeCell="C267" sqref="C267"/>
    </sheetView>
  </sheetViews>
  <sheetFormatPr defaultColWidth="9.00390625" defaultRowHeight="12.75"/>
  <cols>
    <col min="1" max="1" width="4.25390625" style="0" customWidth="1"/>
    <col min="2" max="2" width="6.00390625" style="73" customWidth="1"/>
    <col min="3" max="3" width="67.375" style="73" customWidth="1"/>
    <col min="4" max="4" width="25.625" style="74" customWidth="1"/>
    <col min="5" max="5" width="15.625" style="75" customWidth="1"/>
    <col min="6" max="6" width="16.375" style="77" customWidth="1"/>
    <col min="7" max="7" width="11.625" style="78" customWidth="1"/>
    <col min="8" max="8" width="0.37109375" style="0" customWidth="1"/>
  </cols>
  <sheetData>
    <row r="1" spans="5:8" ht="24.75" customHeight="1">
      <c r="E1" s="2"/>
      <c r="F1" s="220" t="s">
        <v>111</v>
      </c>
      <c r="G1" s="221"/>
      <c r="H1" s="119"/>
    </row>
    <row r="2" spans="5:8" ht="61.5" customHeight="1">
      <c r="E2" s="222" t="s">
        <v>484</v>
      </c>
      <c r="F2" s="209"/>
      <c r="G2" s="209"/>
      <c r="H2" s="119"/>
    </row>
    <row r="3" spans="6:8" ht="12.75" customHeight="1">
      <c r="F3" s="223"/>
      <c r="G3" s="223"/>
      <c r="H3" s="119"/>
    </row>
    <row r="4" spans="7:8" ht="12.75">
      <c r="G4" s="77"/>
      <c r="H4" s="119"/>
    </row>
    <row r="5" spans="7:8" ht="15" customHeight="1">
      <c r="G5" s="77"/>
      <c r="H5" s="119"/>
    </row>
    <row r="6" spans="3:8" ht="30.75" customHeight="1">
      <c r="C6" s="224" t="s">
        <v>314</v>
      </c>
      <c r="D6" s="225"/>
      <c r="E6" s="225"/>
      <c r="F6" s="225"/>
      <c r="G6" s="225"/>
      <c r="H6" s="119"/>
    </row>
    <row r="7" spans="7:8" ht="12.75">
      <c r="G7" s="77"/>
      <c r="H7" s="119"/>
    </row>
    <row r="8" spans="2:7" ht="77.25" customHeight="1">
      <c r="B8" s="79"/>
      <c r="C8" s="165" t="s">
        <v>85</v>
      </c>
      <c r="D8" s="166" t="s">
        <v>86</v>
      </c>
      <c r="E8" s="166" t="s">
        <v>483</v>
      </c>
      <c r="F8" s="165" t="s">
        <v>315</v>
      </c>
      <c r="G8" s="165" t="s">
        <v>87</v>
      </c>
    </row>
    <row r="9" spans="2:7" ht="51.75" customHeight="1">
      <c r="B9" s="79"/>
      <c r="C9" s="165" t="s">
        <v>165</v>
      </c>
      <c r="D9" s="165" t="s">
        <v>409</v>
      </c>
      <c r="E9" s="188">
        <v>471822.8</v>
      </c>
      <c r="F9" s="188">
        <v>440750.9</v>
      </c>
      <c r="G9" s="189">
        <f>F9/E9*100</f>
        <v>93.41449798526058</v>
      </c>
    </row>
    <row r="10" spans="2:7" ht="49.5" customHeight="1">
      <c r="B10" s="79"/>
      <c r="C10" s="165" t="s">
        <v>88</v>
      </c>
      <c r="D10" s="165" t="s">
        <v>160</v>
      </c>
      <c r="E10" s="188">
        <v>1407247.2</v>
      </c>
      <c r="F10" s="188">
        <v>1369107.8</v>
      </c>
      <c r="G10" s="189">
        <f>F10/E10*100</f>
        <v>97.28978675530497</v>
      </c>
    </row>
    <row r="11" spans="2:7" ht="30.75" customHeight="1">
      <c r="B11" s="79"/>
      <c r="C11" s="35" t="s">
        <v>300</v>
      </c>
      <c r="D11" s="35"/>
      <c r="E11" s="188">
        <f>SUM(E9:E10)</f>
        <v>1879070</v>
      </c>
      <c r="F11" s="188">
        <f>SUM(F9:F10)</f>
        <v>1809858.7000000002</v>
      </c>
      <c r="G11" s="189">
        <f>F11/E11*100</f>
        <v>96.3167258271379</v>
      </c>
    </row>
    <row r="12" spans="7:9" ht="12.75">
      <c r="G12" s="77"/>
      <c r="H12" s="119"/>
      <c r="I12" s="119"/>
    </row>
    <row r="13" spans="7:9" ht="12.75">
      <c r="G13" s="77"/>
      <c r="H13" s="119"/>
      <c r="I13" s="119"/>
    </row>
    <row r="14" spans="3:9" ht="13.5">
      <c r="C14" s="25"/>
      <c r="G14" s="77"/>
      <c r="H14" s="119"/>
      <c r="I14" s="119"/>
    </row>
    <row r="15" spans="7:9" ht="12.75">
      <c r="G15" s="77"/>
      <c r="H15" s="119"/>
      <c r="I15" s="119"/>
    </row>
    <row r="16" spans="3:9" ht="15" customHeight="1">
      <c r="C16" s="163"/>
      <c r="F16" s="154"/>
      <c r="G16" s="77"/>
      <c r="H16" s="119"/>
      <c r="I16" s="119"/>
    </row>
    <row r="17" spans="7:9" ht="12.75">
      <c r="G17" s="77"/>
      <c r="H17" s="119"/>
      <c r="I17" s="119"/>
    </row>
    <row r="18" spans="7:9" ht="12.75">
      <c r="G18" s="77"/>
      <c r="H18" s="119"/>
      <c r="I18" s="119"/>
    </row>
    <row r="19" spans="7:9" ht="15.75" customHeight="1">
      <c r="G19" s="77"/>
      <c r="H19" s="119"/>
      <c r="I19" s="119"/>
    </row>
    <row r="20" spans="7:9" ht="12.75">
      <c r="G20" s="77"/>
      <c r="H20" s="119"/>
      <c r="I20" s="119"/>
    </row>
    <row r="21" spans="7:9" ht="12.75">
      <c r="G21" s="77"/>
      <c r="H21" s="119"/>
      <c r="I21" s="119"/>
    </row>
    <row r="22" spans="7:9" ht="12.75">
      <c r="G22" s="77"/>
      <c r="H22" s="119"/>
      <c r="I22" s="119"/>
    </row>
    <row r="23" spans="7:9" ht="12.75">
      <c r="G23" s="77"/>
      <c r="H23" s="119"/>
      <c r="I23" s="119"/>
    </row>
    <row r="24" spans="7:9" ht="12.75">
      <c r="G24" s="77"/>
      <c r="H24" s="119"/>
      <c r="I24" s="119"/>
    </row>
    <row r="25" spans="7:9" ht="125.25" customHeight="1">
      <c r="G25" s="77"/>
      <c r="H25" s="119"/>
      <c r="I25" s="119"/>
    </row>
    <row r="26" spans="7:9" ht="12.75" customHeight="1">
      <c r="G26" s="77"/>
      <c r="H26" s="119"/>
      <c r="I26" s="119"/>
    </row>
    <row r="27" spans="7:9" ht="12.75">
      <c r="G27" s="77"/>
      <c r="H27" s="119"/>
      <c r="I27" s="119"/>
    </row>
    <row r="28" spans="7:9" ht="10.5" customHeight="1">
      <c r="G28" s="77"/>
      <c r="H28" s="119"/>
      <c r="I28" s="119"/>
    </row>
    <row r="29" spans="7:9" ht="13.5" customHeight="1">
      <c r="G29" s="77"/>
      <c r="H29" s="119"/>
      <c r="I29" s="119"/>
    </row>
    <row r="30" spans="7:9" ht="14.25" customHeight="1">
      <c r="G30" s="77"/>
      <c r="H30" s="119"/>
      <c r="I30" s="119"/>
    </row>
    <row r="31" spans="7:9" ht="12.75">
      <c r="G31" s="77"/>
      <c r="H31" s="119"/>
      <c r="I31" s="119"/>
    </row>
    <row r="32" spans="7:9" ht="44.25" customHeight="1">
      <c r="G32" s="77"/>
      <c r="H32" s="119"/>
      <c r="I32" s="119"/>
    </row>
    <row r="33" spans="7:9" ht="13.5" customHeight="1">
      <c r="G33" s="77"/>
      <c r="H33" s="119"/>
      <c r="I33" s="119"/>
    </row>
    <row r="34" spans="7:9" ht="209.25" customHeight="1">
      <c r="G34" s="77"/>
      <c r="H34" s="119"/>
      <c r="I34" s="119"/>
    </row>
    <row r="35" spans="7:9" ht="96.75" customHeight="1">
      <c r="G35" s="77"/>
      <c r="H35" s="119"/>
      <c r="I35" s="119"/>
    </row>
    <row r="36" spans="7:9" ht="86.25" customHeight="1">
      <c r="G36" s="77"/>
      <c r="H36" s="119"/>
      <c r="I36" s="119"/>
    </row>
    <row r="37" spans="3:8" ht="15" customHeight="1">
      <c r="C37" s="80"/>
      <c r="E37" s="2"/>
      <c r="F37" s="220" t="s">
        <v>389</v>
      </c>
      <c r="G37" s="221"/>
      <c r="H37" s="119"/>
    </row>
    <row r="38" spans="3:8" ht="27.75" customHeight="1">
      <c r="C38" s="226"/>
      <c r="D38" s="226"/>
      <c r="E38" s="222" t="s">
        <v>485</v>
      </c>
      <c r="F38" s="209"/>
      <c r="G38" s="209"/>
      <c r="H38" s="119"/>
    </row>
    <row r="39" spans="3:7" ht="15.75" customHeight="1" hidden="1">
      <c r="C39" s="80"/>
      <c r="D39" s="37"/>
      <c r="E39" s="81"/>
      <c r="F39" s="82"/>
      <c r="G39" s="83"/>
    </row>
    <row r="40" spans="3:7" ht="24.75" customHeight="1" hidden="1">
      <c r="C40" s="80"/>
      <c r="D40" s="37"/>
      <c r="E40" s="81"/>
      <c r="F40" s="82"/>
      <c r="G40" s="83"/>
    </row>
    <row r="41" spans="1:7" ht="18.75" customHeight="1">
      <c r="A41" s="227" t="s">
        <v>316</v>
      </c>
      <c r="B41" s="228"/>
      <c r="C41" s="228"/>
      <c r="D41" s="228"/>
      <c r="E41" s="228"/>
      <c r="F41" s="228"/>
      <c r="G41" s="228"/>
    </row>
    <row r="42" spans="3:8" ht="8.25" customHeight="1">
      <c r="C42" s="84"/>
      <c r="D42" s="85"/>
      <c r="E42" s="86"/>
      <c r="F42" s="87"/>
      <c r="G42" s="87"/>
      <c r="H42" s="119"/>
    </row>
    <row r="43" spans="3:7" ht="21.75" customHeight="1" hidden="1">
      <c r="C43" s="6"/>
      <c r="D43" s="38"/>
      <c r="E43" s="88"/>
      <c r="F43" s="6"/>
      <c r="G43" s="89"/>
    </row>
    <row r="44" spans="3:7" ht="4.5" customHeight="1" hidden="1">
      <c r="C44" s="80"/>
      <c r="D44" s="36"/>
      <c r="E44" s="86"/>
      <c r="F44" s="80"/>
      <c r="G44" s="90"/>
    </row>
    <row r="45" spans="2:7" ht="44.25" customHeight="1">
      <c r="B45" s="79"/>
      <c r="C45" s="210" t="s">
        <v>407</v>
      </c>
      <c r="D45" s="229" t="s">
        <v>408</v>
      </c>
      <c r="E45" s="166" t="s">
        <v>340</v>
      </c>
      <c r="F45" s="165" t="s">
        <v>317</v>
      </c>
      <c r="G45" s="164" t="s">
        <v>87</v>
      </c>
    </row>
    <row r="46" spans="2:7" ht="14.25" customHeight="1" hidden="1">
      <c r="B46" s="79"/>
      <c r="C46" s="211"/>
      <c r="D46" s="230"/>
      <c r="E46" s="92"/>
      <c r="F46" s="91"/>
      <c r="G46" s="91"/>
    </row>
    <row r="47" spans="2:7" ht="18" customHeight="1">
      <c r="B47" s="79"/>
      <c r="C47" s="47">
        <v>1</v>
      </c>
      <c r="D47" s="39">
        <v>2</v>
      </c>
      <c r="E47" s="93">
        <v>3</v>
      </c>
      <c r="F47" s="94">
        <v>5</v>
      </c>
      <c r="G47" s="94">
        <v>6</v>
      </c>
    </row>
    <row r="48" spans="2:7" ht="21.75" customHeight="1">
      <c r="B48" s="95"/>
      <c r="C48" s="168" t="s">
        <v>166</v>
      </c>
      <c r="D48" s="40"/>
      <c r="E48" s="172">
        <f>E49+E161</f>
        <v>1879070</v>
      </c>
      <c r="F48" s="172">
        <f>F49+F161</f>
        <v>1809858.6999999997</v>
      </c>
      <c r="G48" s="172">
        <f aca="true" t="shared" si="0" ref="G48:G79">F48/E48*100</f>
        <v>96.31672582713787</v>
      </c>
    </row>
    <row r="49" spans="2:7" ht="22.5" customHeight="1">
      <c r="B49" s="96" t="s">
        <v>126</v>
      </c>
      <c r="C49" s="167" t="s">
        <v>165</v>
      </c>
      <c r="D49" s="11"/>
      <c r="E49" s="173">
        <f>E50+E98</f>
        <v>471822.8</v>
      </c>
      <c r="F49" s="173">
        <f>F50+F98</f>
        <v>440750.89999999997</v>
      </c>
      <c r="G49" s="173">
        <f t="shared" si="0"/>
        <v>93.41449798526055</v>
      </c>
    </row>
    <row r="50" spans="2:7" ht="21.75" customHeight="1">
      <c r="B50" s="96" t="s">
        <v>127</v>
      </c>
      <c r="C50" s="167" t="s">
        <v>410</v>
      </c>
      <c r="D50" s="11"/>
      <c r="E50" s="173">
        <f>E51+E57+E63+E67+E75+E80</f>
        <v>376458.5</v>
      </c>
      <c r="F50" s="173">
        <f>F51+F57+F63+F67+F75+F80</f>
        <v>376578.3</v>
      </c>
      <c r="G50" s="173">
        <f t="shared" si="0"/>
        <v>100.03182289681331</v>
      </c>
    </row>
    <row r="51" spans="2:7" ht="15.75" customHeight="1">
      <c r="B51" s="79" t="s">
        <v>128</v>
      </c>
      <c r="C51" s="142" t="s">
        <v>411</v>
      </c>
      <c r="D51" s="41" t="s">
        <v>412</v>
      </c>
      <c r="E51" s="174">
        <f>E52</f>
        <v>236341.9</v>
      </c>
      <c r="F51" s="174">
        <f>F52</f>
        <v>236399.6</v>
      </c>
      <c r="G51" s="174">
        <f t="shared" si="0"/>
        <v>100.02441378359063</v>
      </c>
    </row>
    <row r="52" spans="2:7" ht="13.5" customHeight="1">
      <c r="B52" s="79"/>
      <c r="C52" s="13" t="s">
        <v>413</v>
      </c>
      <c r="D52" s="41" t="s">
        <v>414</v>
      </c>
      <c r="E52" s="174">
        <f>E53+E54+E55+E56</f>
        <v>236341.9</v>
      </c>
      <c r="F52" s="174">
        <f>F53+F54+F55+F56</f>
        <v>236399.6</v>
      </c>
      <c r="G52" s="174">
        <f t="shared" si="0"/>
        <v>100.02441378359063</v>
      </c>
    </row>
    <row r="53" spans="2:7" ht="57.75" customHeight="1">
      <c r="B53" s="79"/>
      <c r="C53" s="28" t="s">
        <v>343</v>
      </c>
      <c r="D53" s="33" t="s">
        <v>441</v>
      </c>
      <c r="E53" s="175">
        <v>231237.4</v>
      </c>
      <c r="F53" s="175">
        <v>231287.6</v>
      </c>
      <c r="G53" s="175">
        <f t="shared" si="0"/>
        <v>100.02170929097109</v>
      </c>
    </row>
    <row r="54" spans="2:7" ht="53.25" customHeight="1">
      <c r="B54" s="79"/>
      <c r="C54" s="28" t="s">
        <v>92</v>
      </c>
      <c r="D54" s="33" t="s">
        <v>415</v>
      </c>
      <c r="E54" s="175">
        <v>1076.4</v>
      </c>
      <c r="F54" s="175">
        <v>1077.4</v>
      </c>
      <c r="G54" s="175">
        <f t="shared" si="0"/>
        <v>100.09290226681532</v>
      </c>
    </row>
    <row r="55" spans="2:7" ht="25.5" customHeight="1">
      <c r="B55" s="79"/>
      <c r="C55" s="28" t="s">
        <v>371</v>
      </c>
      <c r="D55" s="33" t="s">
        <v>416</v>
      </c>
      <c r="E55" s="175">
        <v>2198.9</v>
      </c>
      <c r="F55" s="175">
        <v>2205.4</v>
      </c>
      <c r="G55" s="175">
        <f t="shared" si="0"/>
        <v>100.29560234662786</v>
      </c>
    </row>
    <row r="56" spans="2:7" ht="53.25" customHeight="1">
      <c r="B56" s="79"/>
      <c r="C56" s="28" t="s">
        <v>91</v>
      </c>
      <c r="D56" s="33" t="s">
        <v>417</v>
      </c>
      <c r="E56" s="175">
        <v>1829.2</v>
      </c>
      <c r="F56" s="175">
        <v>1829.2</v>
      </c>
      <c r="G56" s="175">
        <f t="shared" si="0"/>
        <v>100</v>
      </c>
    </row>
    <row r="57" spans="2:7" ht="26.25" customHeight="1">
      <c r="B57" s="79" t="s">
        <v>129</v>
      </c>
      <c r="C57" s="50" t="s">
        <v>372</v>
      </c>
      <c r="D57" s="43" t="s">
        <v>377</v>
      </c>
      <c r="E57" s="176">
        <f>E58</f>
        <v>8380.6</v>
      </c>
      <c r="F57" s="176">
        <f>F58</f>
        <v>8381.900000000001</v>
      </c>
      <c r="G57" s="177">
        <f t="shared" si="0"/>
        <v>100.01551201584613</v>
      </c>
    </row>
    <row r="58" spans="2:7" ht="22.5" customHeight="1">
      <c r="B58" s="79"/>
      <c r="C58" s="50" t="s">
        <v>418</v>
      </c>
      <c r="D58" s="43" t="s">
        <v>419</v>
      </c>
      <c r="E58" s="176">
        <f>SUM(E59:E62)</f>
        <v>8380.6</v>
      </c>
      <c r="F58" s="176">
        <f>SUM(F59:F62)</f>
        <v>8381.900000000001</v>
      </c>
      <c r="G58" s="177">
        <f t="shared" si="0"/>
        <v>100.01551201584613</v>
      </c>
    </row>
    <row r="59" spans="2:7" ht="29.25" customHeight="1">
      <c r="B59" s="79"/>
      <c r="C59" s="124" t="s">
        <v>373</v>
      </c>
      <c r="D59" s="34" t="s">
        <v>378</v>
      </c>
      <c r="E59" s="178">
        <v>3734.1</v>
      </c>
      <c r="F59" s="178">
        <v>3734.7</v>
      </c>
      <c r="G59" s="179">
        <f t="shared" si="0"/>
        <v>100.01606812886638</v>
      </c>
    </row>
    <row r="60" spans="2:7" ht="38.25" customHeight="1">
      <c r="B60" s="79"/>
      <c r="C60" s="124" t="s">
        <v>374</v>
      </c>
      <c r="D60" s="34" t="s">
        <v>379</v>
      </c>
      <c r="E60" s="178">
        <v>36</v>
      </c>
      <c r="F60" s="178">
        <v>36</v>
      </c>
      <c r="G60" s="179">
        <f t="shared" si="0"/>
        <v>100</v>
      </c>
    </row>
    <row r="61" spans="2:7" ht="39.75" customHeight="1">
      <c r="B61" s="79"/>
      <c r="C61" s="124" t="s">
        <v>375</v>
      </c>
      <c r="D61" s="34" t="s">
        <v>380</v>
      </c>
      <c r="E61" s="178">
        <v>5447.4</v>
      </c>
      <c r="F61" s="178">
        <v>5448</v>
      </c>
      <c r="G61" s="179">
        <f t="shared" si="0"/>
        <v>100.01101442890187</v>
      </c>
    </row>
    <row r="62" spans="2:7" ht="39.75" customHeight="1">
      <c r="B62" s="79"/>
      <c r="C62" s="124" t="s">
        <v>376</v>
      </c>
      <c r="D62" s="34" t="s">
        <v>381</v>
      </c>
      <c r="E62" s="178">
        <v>-836.9</v>
      </c>
      <c r="F62" s="178">
        <v>-836.8</v>
      </c>
      <c r="G62" s="179">
        <f t="shared" si="0"/>
        <v>99.98805114111602</v>
      </c>
    </row>
    <row r="63" spans="2:7" ht="14.25" customHeight="1">
      <c r="B63" s="79" t="s">
        <v>130</v>
      </c>
      <c r="C63" s="12" t="s">
        <v>428</v>
      </c>
      <c r="D63" s="44" t="s">
        <v>429</v>
      </c>
      <c r="E63" s="174">
        <f>E64+E65+E66</f>
        <v>37718.7</v>
      </c>
      <c r="F63" s="174">
        <f>F64+F65+F66</f>
        <v>37735</v>
      </c>
      <c r="G63" s="174">
        <f t="shared" si="0"/>
        <v>100.04321463889265</v>
      </c>
    </row>
    <row r="64" spans="2:7" ht="15.75" customHeight="1">
      <c r="B64" s="79"/>
      <c r="C64" s="141" t="s">
        <v>430</v>
      </c>
      <c r="D64" s="33" t="s">
        <v>431</v>
      </c>
      <c r="E64" s="178">
        <v>36638.7</v>
      </c>
      <c r="F64" s="179">
        <v>36654.9</v>
      </c>
      <c r="G64" s="175">
        <f t="shared" si="0"/>
        <v>100.04421554258202</v>
      </c>
    </row>
    <row r="65" spans="2:7" ht="12.75" customHeight="1">
      <c r="B65" s="79"/>
      <c r="C65" s="141" t="s">
        <v>432</v>
      </c>
      <c r="D65" s="33" t="s">
        <v>433</v>
      </c>
      <c r="E65" s="178">
        <v>123.6</v>
      </c>
      <c r="F65" s="178">
        <v>123.7</v>
      </c>
      <c r="G65" s="175">
        <f t="shared" si="0"/>
        <v>100.08090614886731</v>
      </c>
    </row>
    <row r="66" spans="2:7" ht="16.5" customHeight="1">
      <c r="B66" s="79"/>
      <c r="C66" s="141" t="s">
        <v>364</v>
      </c>
      <c r="D66" s="33" t="s">
        <v>365</v>
      </c>
      <c r="E66" s="178">
        <v>956.4</v>
      </c>
      <c r="F66" s="175">
        <v>956.4</v>
      </c>
      <c r="G66" s="175">
        <f t="shared" si="0"/>
        <v>100</v>
      </c>
    </row>
    <row r="67" spans="2:7" ht="13.5" customHeight="1">
      <c r="B67" s="79" t="s">
        <v>131</v>
      </c>
      <c r="C67" s="142" t="s">
        <v>434</v>
      </c>
      <c r="D67" s="44" t="s">
        <v>435</v>
      </c>
      <c r="E67" s="174">
        <f>E68+E70</f>
        <v>85779</v>
      </c>
      <c r="F67" s="174">
        <f>F68+F70</f>
        <v>85822.59999999999</v>
      </c>
      <c r="G67" s="174">
        <f t="shared" si="0"/>
        <v>100.05082829130671</v>
      </c>
    </row>
    <row r="68" spans="2:7" s="2" customFormat="1" ht="14.25" customHeight="1">
      <c r="B68" s="97"/>
      <c r="C68" s="136" t="s">
        <v>436</v>
      </c>
      <c r="D68" s="33" t="s">
        <v>437</v>
      </c>
      <c r="E68" s="175">
        <f>E69</f>
        <v>40164.7</v>
      </c>
      <c r="F68" s="175">
        <f>F69</f>
        <v>40199.7</v>
      </c>
      <c r="G68" s="175">
        <f t="shared" si="0"/>
        <v>100.08714119612496</v>
      </c>
    </row>
    <row r="69" spans="2:7" ht="25.5" customHeight="1">
      <c r="B69" s="79"/>
      <c r="C69" s="136" t="s">
        <v>487</v>
      </c>
      <c r="D69" s="33" t="s">
        <v>438</v>
      </c>
      <c r="E69" s="178">
        <v>40164.7</v>
      </c>
      <c r="F69" s="178">
        <v>40199.7</v>
      </c>
      <c r="G69" s="175">
        <f t="shared" si="0"/>
        <v>100.08714119612496</v>
      </c>
    </row>
    <row r="70" spans="2:7" ht="12" customHeight="1">
      <c r="B70" s="79"/>
      <c r="C70" s="136" t="s">
        <v>439</v>
      </c>
      <c r="D70" s="33" t="s">
        <v>440</v>
      </c>
      <c r="E70" s="175">
        <f>E72+E73</f>
        <v>45614.3</v>
      </c>
      <c r="F70" s="175">
        <f>F72+F73</f>
        <v>45622.899999999994</v>
      </c>
      <c r="G70" s="175">
        <f t="shared" si="0"/>
        <v>100.01885373665714</v>
      </c>
    </row>
    <row r="71" spans="2:7" ht="14.25" customHeight="1">
      <c r="B71" s="79"/>
      <c r="C71" s="136" t="s">
        <v>305</v>
      </c>
      <c r="D71" s="33" t="s">
        <v>304</v>
      </c>
      <c r="E71" s="175">
        <f>E72</f>
        <v>18450.3</v>
      </c>
      <c r="F71" s="175">
        <f>F72</f>
        <v>18450.6</v>
      </c>
      <c r="G71" s="175">
        <f t="shared" si="0"/>
        <v>100.00162598982129</v>
      </c>
    </row>
    <row r="72" spans="2:7" ht="28.5" customHeight="1">
      <c r="B72" s="79"/>
      <c r="C72" s="124" t="s">
        <v>307</v>
      </c>
      <c r="D72" s="33" t="s">
        <v>306</v>
      </c>
      <c r="E72" s="178">
        <v>18450.3</v>
      </c>
      <c r="F72" s="178">
        <v>18450.6</v>
      </c>
      <c r="G72" s="175">
        <f t="shared" si="0"/>
        <v>100.00162598982129</v>
      </c>
    </row>
    <row r="73" spans="2:7" ht="16.5" customHeight="1">
      <c r="B73" s="79"/>
      <c r="C73" s="124" t="s">
        <v>309</v>
      </c>
      <c r="D73" s="33" t="s">
        <v>308</v>
      </c>
      <c r="E73" s="178">
        <f>E74</f>
        <v>27164</v>
      </c>
      <c r="F73" s="178">
        <f>F74</f>
        <v>27172.3</v>
      </c>
      <c r="G73" s="175">
        <f t="shared" si="0"/>
        <v>100.03055514651744</v>
      </c>
    </row>
    <row r="74" spans="2:7" ht="27" customHeight="1">
      <c r="B74" s="79"/>
      <c r="C74" s="124" t="s">
        <v>311</v>
      </c>
      <c r="D74" s="33" t="s">
        <v>310</v>
      </c>
      <c r="E74" s="178">
        <v>27164</v>
      </c>
      <c r="F74" s="179">
        <v>27172.3</v>
      </c>
      <c r="G74" s="175">
        <f t="shared" si="0"/>
        <v>100.03055514651744</v>
      </c>
    </row>
    <row r="75" spans="2:7" ht="13.5" customHeight="1">
      <c r="B75" s="79" t="s">
        <v>132</v>
      </c>
      <c r="C75" s="12" t="s">
        <v>268</v>
      </c>
      <c r="D75" s="44" t="s">
        <v>269</v>
      </c>
      <c r="E75" s="174">
        <f>E76+E78</f>
        <v>8238.3</v>
      </c>
      <c r="F75" s="174">
        <f>F76+F78</f>
        <v>8239.2</v>
      </c>
      <c r="G75" s="174">
        <f t="shared" si="0"/>
        <v>100.01092458395544</v>
      </c>
    </row>
    <row r="76" spans="2:7" ht="23.25" customHeight="1">
      <c r="B76" s="79"/>
      <c r="C76" s="136" t="s">
        <v>270</v>
      </c>
      <c r="D76" s="33" t="s">
        <v>271</v>
      </c>
      <c r="E76" s="175">
        <f>E77</f>
        <v>8143.3</v>
      </c>
      <c r="F76" s="175">
        <f>F77</f>
        <v>8144.2</v>
      </c>
      <c r="G76" s="175">
        <f t="shared" si="0"/>
        <v>100.0110520305036</v>
      </c>
    </row>
    <row r="77" spans="2:7" ht="39" customHeight="1">
      <c r="B77" s="79"/>
      <c r="C77" s="136" t="s">
        <v>272</v>
      </c>
      <c r="D77" s="33" t="s">
        <v>273</v>
      </c>
      <c r="E77" s="178">
        <v>8143.3</v>
      </c>
      <c r="F77" s="178">
        <v>8144.2</v>
      </c>
      <c r="G77" s="175">
        <f t="shared" si="0"/>
        <v>100.0110520305036</v>
      </c>
    </row>
    <row r="78" spans="2:7" ht="27" customHeight="1">
      <c r="B78" s="79"/>
      <c r="C78" s="143" t="s">
        <v>274</v>
      </c>
      <c r="D78" s="33" t="s">
        <v>448</v>
      </c>
      <c r="E78" s="175">
        <f>E79</f>
        <v>95</v>
      </c>
      <c r="F78" s="175">
        <f>F79</f>
        <v>95</v>
      </c>
      <c r="G78" s="175">
        <f t="shared" si="0"/>
        <v>100</v>
      </c>
    </row>
    <row r="79" spans="2:7" ht="28.5" customHeight="1">
      <c r="B79" s="79"/>
      <c r="C79" s="144" t="s">
        <v>37</v>
      </c>
      <c r="D79" s="33" t="s">
        <v>38</v>
      </c>
      <c r="E79" s="178">
        <v>95</v>
      </c>
      <c r="F79" s="178">
        <v>95</v>
      </c>
      <c r="G79" s="175">
        <f t="shared" si="0"/>
        <v>100</v>
      </c>
    </row>
    <row r="80" spans="2:7" ht="22.5" customHeight="1">
      <c r="B80" s="79" t="s">
        <v>133</v>
      </c>
      <c r="C80" s="12" t="s">
        <v>39</v>
      </c>
      <c r="D80" s="44" t="s">
        <v>40</v>
      </c>
      <c r="E80" s="174">
        <f>E81+E82+E85+E89+E93+E97</f>
        <v>0</v>
      </c>
      <c r="F80" s="174">
        <f>F81+F82+F85+F89+F93+F97</f>
        <v>0</v>
      </c>
      <c r="G80" s="174">
        <v>0</v>
      </c>
    </row>
    <row r="81" spans="2:7" ht="26.25" customHeight="1" hidden="1">
      <c r="B81" s="79"/>
      <c r="C81" s="3" t="s">
        <v>41</v>
      </c>
      <c r="D81" s="33" t="s">
        <v>42</v>
      </c>
      <c r="E81" s="175"/>
      <c r="F81" s="175"/>
      <c r="G81" s="175">
        <v>0</v>
      </c>
    </row>
    <row r="82" spans="2:7" ht="0.75" customHeight="1" hidden="1">
      <c r="B82" s="79"/>
      <c r="C82" s="3" t="s">
        <v>43</v>
      </c>
      <c r="D82" s="33" t="s">
        <v>44</v>
      </c>
      <c r="E82" s="175">
        <f>E83</f>
        <v>0</v>
      </c>
      <c r="F82" s="175">
        <f>F83</f>
        <v>0</v>
      </c>
      <c r="G82" s="175">
        <v>0</v>
      </c>
    </row>
    <row r="83" spans="2:7" ht="15.75" customHeight="1" hidden="1">
      <c r="B83" s="79"/>
      <c r="C83" s="3" t="s">
        <v>45</v>
      </c>
      <c r="D83" s="33" t="s">
        <v>46</v>
      </c>
      <c r="E83" s="175">
        <f>E84</f>
        <v>0</v>
      </c>
      <c r="F83" s="175">
        <f>F84</f>
        <v>0</v>
      </c>
      <c r="G83" s="175" t="e">
        <f>F83/E83*100</f>
        <v>#DIV/0!</v>
      </c>
    </row>
    <row r="84" spans="2:7" ht="15" customHeight="1" hidden="1">
      <c r="B84" s="79"/>
      <c r="C84" s="3" t="s">
        <v>47</v>
      </c>
      <c r="D84" s="33" t="s">
        <v>48</v>
      </c>
      <c r="E84" s="175"/>
      <c r="F84" s="175">
        <v>0</v>
      </c>
      <c r="G84" s="175" t="e">
        <f>F84/E84*100</f>
        <v>#DIV/0!</v>
      </c>
    </row>
    <row r="85" spans="2:7" ht="12" customHeight="1" hidden="1">
      <c r="B85" s="79"/>
      <c r="C85" s="4" t="s">
        <v>119</v>
      </c>
      <c r="D85" s="33" t="s">
        <v>114</v>
      </c>
      <c r="E85" s="175">
        <f>E86+E87+E88</f>
        <v>0</v>
      </c>
      <c r="F85" s="175">
        <f>F86+F87+F88</f>
        <v>0</v>
      </c>
      <c r="G85" s="175">
        <v>0</v>
      </c>
    </row>
    <row r="86" spans="2:7" ht="13.5" customHeight="1" hidden="1">
      <c r="B86" s="79"/>
      <c r="C86" s="3" t="s">
        <v>49</v>
      </c>
      <c r="D86" s="33" t="s">
        <v>50</v>
      </c>
      <c r="E86" s="175"/>
      <c r="F86" s="175"/>
      <c r="G86" s="175">
        <v>0</v>
      </c>
    </row>
    <row r="87" spans="2:7" ht="16.5" customHeight="1" hidden="1">
      <c r="B87" s="79"/>
      <c r="C87" s="3" t="s">
        <v>51</v>
      </c>
      <c r="D87" s="33" t="s">
        <v>112</v>
      </c>
      <c r="E87" s="175"/>
      <c r="F87" s="175"/>
      <c r="G87" s="175" t="e">
        <f>F87/E87*100</f>
        <v>#DIV/0!</v>
      </c>
    </row>
    <row r="88" spans="2:7" ht="23.25" customHeight="1" hidden="1">
      <c r="B88" s="79"/>
      <c r="C88" s="4" t="s">
        <v>383</v>
      </c>
      <c r="D88" s="33" t="s">
        <v>113</v>
      </c>
      <c r="E88" s="175"/>
      <c r="F88" s="175"/>
      <c r="G88" s="175">
        <v>0</v>
      </c>
    </row>
    <row r="89" spans="2:7" ht="23.25" customHeight="1" hidden="1">
      <c r="B89" s="79"/>
      <c r="C89" s="3" t="s">
        <v>52</v>
      </c>
      <c r="D89" s="33" t="s">
        <v>53</v>
      </c>
      <c r="E89" s="175">
        <f>E90+E91</f>
        <v>0</v>
      </c>
      <c r="F89" s="175">
        <f>F90+F91</f>
        <v>0</v>
      </c>
      <c r="G89" s="175"/>
    </row>
    <row r="90" spans="2:7" ht="24" customHeight="1" hidden="1">
      <c r="B90" s="79"/>
      <c r="C90" s="3" t="s">
        <v>54</v>
      </c>
      <c r="D90" s="33" t="s">
        <v>55</v>
      </c>
      <c r="E90" s="175">
        <v>0</v>
      </c>
      <c r="F90" s="175">
        <v>0</v>
      </c>
      <c r="G90" s="175"/>
    </row>
    <row r="91" spans="2:7" ht="24.75" customHeight="1" hidden="1">
      <c r="B91" s="79"/>
      <c r="C91" s="3" t="s">
        <v>56</v>
      </c>
      <c r="D91" s="33" t="s">
        <v>57</v>
      </c>
      <c r="E91" s="175"/>
      <c r="F91" s="175"/>
      <c r="G91" s="175"/>
    </row>
    <row r="92" spans="2:7" ht="26.25" customHeight="1" hidden="1">
      <c r="B92" s="79"/>
      <c r="C92" s="3" t="s">
        <v>58</v>
      </c>
      <c r="D92" s="33" t="s">
        <v>59</v>
      </c>
      <c r="E92" s="175"/>
      <c r="F92" s="175"/>
      <c r="G92" s="175"/>
    </row>
    <row r="93" spans="2:7" ht="28.5" customHeight="1" hidden="1">
      <c r="B93" s="79"/>
      <c r="C93" s="3" t="s">
        <v>264</v>
      </c>
      <c r="D93" s="33" t="s">
        <v>265</v>
      </c>
      <c r="E93" s="175">
        <f>E94+E95+E96</f>
        <v>0</v>
      </c>
      <c r="F93" s="175">
        <f>F94+F95+F96</f>
        <v>0</v>
      </c>
      <c r="G93" s="175"/>
    </row>
    <row r="94" spans="2:7" ht="24.75" customHeight="1" hidden="1">
      <c r="B94" s="79"/>
      <c r="C94" s="3" t="s">
        <v>266</v>
      </c>
      <c r="D94" s="33" t="s">
        <v>267</v>
      </c>
      <c r="E94" s="175"/>
      <c r="F94" s="175"/>
      <c r="G94" s="175"/>
    </row>
    <row r="95" spans="2:7" ht="24" customHeight="1" hidden="1">
      <c r="B95" s="79"/>
      <c r="C95" s="3" t="s">
        <v>235</v>
      </c>
      <c r="D95" s="33" t="s">
        <v>236</v>
      </c>
      <c r="E95" s="175"/>
      <c r="F95" s="175"/>
      <c r="G95" s="175"/>
    </row>
    <row r="96" spans="2:7" ht="21" customHeight="1" hidden="1">
      <c r="B96" s="79"/>
      <c r="C96" s="3" t="s">
        <v>237</v>
      </c>
      <c r="D96" s="33" t="s">
        <v>238</v>
      </c>
      <c r="E96" s="175"/>
      <c r="F96" s="175"/>
      <c r="G96" s="175"/>
    </row>
    <row r="97" spans="2:7" ht="30.75" customHeight="1" hidden="1">
      <c r="B97" s="79"/>
      <c r="C97" s="3" t="s">
        <v>366</v>
      </c>
      <c r="D97" s="33" t="s">
        <v>367</v>
      </c>
      <c r="E97" s="175"/>
      <c r="F97" s="175"/>
      <c r="G97" s="175">
        <v>0</v>
      </c>
    </row>
    <row r="98" spans="2:7" ht="25.5" customHeight="1">
      <c r="B98" s="79" t="s">
        <v>134</v>
      </c>
      <c r="C98" s="14" t="s">
        <v>239</v>
      </c>
      <c r="D98" s="45"/>
      <c r="E98" s="173">
        <f>E99+E115+E117+E120+E135+E157</f>
        <v>95364.29999999999</v>
      </c>
      <c r="F98" s="173">
        <f>F99+F115+F117+F120+F135+F157</f>
        <v>64172.59999999999</v>
      </c>
      <c r="G98" s="173">
        <f aca="true" t="shared" si="1" ref="G98:G111">F98/E98*100</f>
        <v>67.29205792943482</v>
      </c>
    </row>
    <row r="99" spans="2:7" ht="27" customHeight="1">
      <c r="B99" s="79" t="s">
        <v>135</v>
      </c>
      <c r="C99" s="12" t="s">
        <v>240</v>
      </c>
      <c r="D99" s="44" t="s">
        <v>241</v>
      </c>
      <c r="E99" s="174">
        <f>E100+E109+E112</f>
        <v>30402.6</v>
      </c>
      <c r="F99" s="174">
        <f>F100+F109+F112</f>
        <v>30404.7</v>
      </c>
      <c r="G99" s="174">
        <f t="shared" si="1"/>
        <v>100.00690730398058</v>
      </c>
    </row>
    <row r="100" spans="2:7" ht="55.5" customHeight="1">
      <c r="B100" s="79"/>
      <c r="C100" s="136" t="s">
        <v>109</v>
      </c>
      <c r="D100" s="33" t="s">
        <v>242</v>
      </c>
      <c r="E100" s="175">
        <f>E101+E105+E107</f>
        <v>29488.8</v>
      </c>
      <c r="F100" s="175">
        <f>F101+F105+F107</f>
        <v>29490.9</v>
      </c>
      <c r="G100" s="175">
        <f t="shared" si="1"/>
        <v>100.00712134776595</v>
      </c>
    </row>
    <row r="101" spans="2:7" ht="39.75" customHeight="1">
      <c r="B101" s="79"/>
      <c r="C101" s="136" t="s">
        <v>243</v>
      </c>
      <c r="D101" s="33" t="s">
        <v>244</v>
      </c>
      <c r="E101" s="175">
        <f>E102</f>
        <v>26017.8</v>
      </c>
      <c r="F101" s="175">
        <f>F102</f>
        <v>26019.9</v>
      </c>
      <c r="G101" s="175">
        <f t="shared" si="1"/>
        <v>100.0080713972742</v>
      </c>
    </row>
    <row r="102" spans="2:7" ht="54.75" customHeight="1">
      <c r="B102" s="79"/>
      <c r="C102" s="125" t="s">
        <v>183</v>
      </c>
      <c r="D102" s="33" t="s">
        <v>120</v>
      </c>
      <c r="E102" s="178">
        <v>26017.8</v>
      </c>
      <c r="F102" s="178">
        <v>26019.9</v>
      </c>
      <c r="G102" s="175">
        <f t="shared" si="1"/>
        <v>100.0080713972742</v>
      </c>
    </row>
    <row r="103" spans="2:7" ht="1.5" customHeight="1" hidden="1">
      <c r="B103" s="79"/>
      <c r="C103" s="136" t="s">
        <v>245</v>
      </c>
      <c r="D103" s="33" t="s">
        <v>246</v>
      </c>
      <c r="E103" s="175"/>
      <c r="F103" s="175"/>
      <c r="G103" s="175" t="e">
        <f t="shared" si="1"/>
        <v>#DIV/0!</v>
      </c>
    </row>
    <row r="104" spans="2:7" ht="34.5" customHeight="1" hidden="1">
      <c r="B104" s="79"/>
      <c r="C104" s="136" t="s">
        <v>247</v>
      </c>
      <c r="D104" s="33" t="s">
        <v>248</v>
      </c>
      <c r="E104" s="175"/>
      <c r="F104" s="175"/>
      <c r="G104" s="175" t="e">
        <f t="shared" si="1"/>
        <v>#DIV/0!</v>
      </c>
    </row>
    <row r="105" spans="2:7" ht="56.25" customHeight="1">
      <c r="B105" s="79"/>
      <c r="C105" s="136" t="s">
        <v>344</v>
      </c>
      <c r="D105" s="33" t="s">
        <v>249</v>
      </c>
      <c r="E105" s="175">
        <f>E106</f>
        <v>455.7</v>
      </c>
      <c r="F105" s="175">
        <f>F106</f>
        <v>455.7</v>
      </c>
      <c r="G105" s="175">
        <f t="shared" si="1"/>
        <v>100</v>
      </c>
    </row>
    <row r="106" spans="2:7" ht="55.5" customHeight="1">
      <c r="B106" s="79"/>
      <c r="C106" s="125" t="s">
        <v>121</v>
      </c>
      <c r="D106" s="33" t="s">
        <v>250</v>
      </c>
      <c r="E106" s="178">
        <v>455.7</v>
      </c>
      <c r="F106" s="178">
        <v>455.7</v>
      </c>
      <c r="G106" s="175">
        <f t="shared" si="1"/>
        <v>100</v>
      </c>
    </row>
    <row r="107" spans="2:7" ht="24.75" customHeight="1">
      <c r="B107" s="79"/>
      <c r="C107" s="136" t="s">
        <v>174</v>
      </c>
      <c r="D107" s="33" t="s">
        <v>108</v>
      </c>
      <c r="E107" s="175">
        <f>E108</f>
        <v>3015.3</v>
      </c>
      <c r="F107" s="175">
        <f>F108</f>
        <v>3015.3</v>
      </c>
      <c r="G107" s="175">
        <f t="shared" si="1"/>
        <v>100</v>
      </c>
    </row>
    <row r="108" spans="2:7" ht="25.5" customHeight="1">
      <c r="B108" s="79"/>
      <c r="C108" s="125" t="s">
        <v>262</v>
      </c>
      <c r="D108" s="33" t="s">
        <v>107</v>
      </c>
      <c r="E108" s="178">
        <v>3015.3</v>
      </c>
      <c r="F108" s="178">
        <v>3015.3</v>
      </c>
      <c r="G108" s="175">
        <f t="shared" si="1"/>
        <v>100</v>
      </c>
    </row>
    <row r="109" spans="2:7" ht="15" customHeight="1">
      <c r="B109" s="79"/>
      <c r="C109" s="136" t="s">
        <v>251</v>
      </c>
      <c r="D109" s="33" t="s">
        <v>252</v>
      </c>
      <c r="E109" s="175">
        <f>E110</f>
        <v>913.8</v>
      </c>
      <c r="F109" s="175">
        <f>F110</f>
        <v>913.8</v>
      </c>
      <c r="G109" s="175">
        <f t="shared" si="1"/>
        <v>100</v>
      </c>
    </row>
    <row r="110" spans="2:7" ht="40.5" customHeight="1">
      <c r="B110" s="79"/>
      <c r="C110" s="136" t="s">
        <v>253</v>
      </c>
      <c r="D110" s="33" t="s">
        <v>254</v>
      </c>
      <c r="E110" s="175">
        <f>E111</f>
        <v>913.8</v>
      </c>
      <c r="F110" s="175">
        <f>F111</f>
        <v>913.8</v>
      </c>
      <c r="G110" s="175">
        <f t="shared" si="1"/>
        <v>100</v>
      </c>
    </row>
    <row r="111" spans="2:7" ht="38.25" customHeight="1">
      <c r="B111" s="79"/>
      <c r="C111" s="136" t="s">
        <v>255</v>
      </c>
      <c r="D111" s="33" t="s">
        <v>256</v>
      </c>
      <c r="E111" s="178">
        <v>913.8</v>
      </c>
      <c r="F111" s="178">
        <v>913.8</v>
      </c>
      <c r="G111" s="175">
        <f t="shared" si="1"/>
        <v>100</v>
      </c>
    </row>
    <row r="112" spans="2:7" ht="58.5" customHeight="1" hidden="1">
      <c r="B112" s="79"/>
      <c r="C112" s="136" t="s">
        <v>179</v>
      </c>
      <c r="D112" s="33" t="s">
        <v>180</v>
      </c>
      <c r="E112" s="175">
        <f>E113</f>
        <v>0</v>
      </c>
      <c r="F112" s="175">
        <f>F113</f>
        <v>0</v>
      </c>
      <c r="G112" s="175">
        <v>0</v>
      </c>
    </row>
    <row r="113" spans="2:7" ht="53.25" customHeight="1" hidden="1">
      <c r="B113" s="79"/>
      <c r="C113" s="136" t="s">
        <v>181</v>
      </c>
      <c r="D113" s="33" t="s">
        <v>182</v>
      </c>
      <c r="E113" s="175">
        <f>E114</f>
        <v>0</v>
      </c>
      <c r="F113" s="175">
        <f>F114</f>
        <v>0</v>
      </c>
      <c r="G113" s="175">
        <v>0</v>
      </c>
    </row>
    <row r="114" spans="2:7" ht="49.5" customHeight="1" hidden="1">
      <c r="B114" s="79"/>
      <c r="C114" s="4" t="s">
        <v>122</v>
      </c>
      <c r="D114" s="33" t="s">
        <v>444</v>
      </c>
      <c r="E114" s="178">
        <v>0</v>
      </c>
      <c r="F114" s="178">
        <v>0</v>
      </c>
      <c r="G114" s="175">
        <v>0</v>
      </c>
    </row>
    <row r="115" spans="2:7" ht="14.25" customHeight="1">
      <c r="B115" s="79" t="s">
        <v>136</v>
      </c>
      <c r="C115" s="12" t="s">
        <v>445</v>
      </c>
      <c r="D115" s="44" t="s">
        <v>446</v>
      </c>
      <c r="E115" s="174">
        <f>E116</f>
        <v>657.8</v>
      </c>
      <c r="F115" s="174">
        <f>F116</f>
        <v>657.9</v>
      </c>
      <c r="G115" s="174">
        <f aca="true" t="shared" si="2" ref="G115:G120">F115/E115*100</f>
        <v>100.01520218911524</v>
      </c>
    </row>
    <row r="116" spans="2:7" ht="16.5" customHeight="1">
      <c r="B116" s="79"/>
      <c r="C116" s="136" t="s">
        <v>447</v>
      </c>
      <c r="D116" s="33" t="s">
        <v>299</v>
      </c>
      <c r="E116" s="178">
        <v>657.8</v>
      </c>
      <c r="F116" s="178">
        <v>657.9</v>
      </c>
      <c r="G116" s="175">
        <f t="shared" si="2"/>
        <v>100.01520218911524</v>
      </c>
    </row>
    <row r="117" spans="2:7" ht="22.5" customHeight="1">
      <c r="B117" s="79" t="s">
        <v>137</v>
      </c>
      <c r="C117" s="12" t="s">
        <v>301</v>
      </c>
      <c r="D117" s="44" t="s">
        <v>302</v>
      </c>
      <c r="E117" s="174">
        <f>E118+E119</f>
        <v>697.2</v>
      </c>
      <c r="F117" s="174">
        <f>F118+F119</f>
        <v>697.3</v>
      </c>
      <c r="G117" s="174">
        <f t="shared" si="2"/>
        <v>100.01434308663224</v>
      </c>
    </row>
    <row r="118" spans="2:7" ht="26.25" customHeight="1">
      <c r="B118" s="79"/>
      <c r="C118" s="28" t="s">
        <v>277</v>
      </c>
      <c r="D118" s="33" t="s">
        <v>278</v>
      </c>
      <c r="E118" s="178">
        <v>439.4</v>
      </c>
      <c r="F118" s="178">
        <v>439.5</v>
      </c>
      <c r="G118" s="175">
        <f t="shared" si="2"/>
        <v>100.02275830678198</v>
      </c>
    </row>
    <row r="119" spans="2:7" ht="20.25" customHeight="1">
      <c r="B119" s="79"/>
      <c r="C119" s="28" t="s">
        <v>280</v>
      </c>
      <c r="D119" s="33" t="s">
        <v>279</v>
      </c>
      <c r="E119" s="178">
        <v>257.8</v>
      </c>
      <c r="F119" s="178">
        <v>257.8</v>
      </c>
      <c r="G119" s="175">
        <f t="shared" si="2"/>
        <v>100</v>
      </c>
    </row>
    <row r="120" spans="2:7" ht="19.5" customHeight="1">
      <c r="B120" s="79" t="s">
        <v>138</v>
      </c>
      <c r="C120" s="12" t="s">
        <v>303</v>
      </c>
      <c r="D120" s="44" t="s">
        <v>334</v>
      </c>
      <c r="E120" s="174">
        <f>E121+E123+E129+E134+E126</f>
        <v>51447.3</v>
      </c>
      <c r="F120" s="174">
        <f>F121+F123+F129+F134+F126</f>
        <v>20231.199999999997</v>
      </c>
      <c r="G120" s="174">
        <f t="shared" si="2"/>
        <v>39.32412390932079</v>
      </c>
    </row>
    <row r="121" spans="2:7" ht="17.25" customHeight="1" hidden="1">
      <c r="B121" s="79"/>
      <c r="C121" s="3" t="s">
        <v>335</v>
      </c>
      <c r="D121" s="33" t="s">
        <v>336</v>
      </c>
      <c r="E121" s="175">
        <f>E122</f>
        <v>0</v>
      </c>
      <c r="F121" s="175">
        <f>F122</f>
        <v>0</v>
      </c>
      <c r="G121" s="175">
        <v>0</v>
      </c>
    </row>
    <row r="122" spans="2:7" ht="14.25" customHeight="1" hidden="1">
      <c r="B122" s="79"/>
      <c r="C122" s="3" t="s">
        <v>337</v>
      </c>
      <c r="D122" s="33" t="s">
        <v>338</v>
      </c>
      <c r="E122" s="175">
        <v>0</v>
      </c>
      <c r="F122" s="175">
        <v>0</v>
      </c>
      <c r="G122" s="175">
        <v>0</v>
      </c>
    </row>
    <row r="123" spans="2:7" ht="51" customHeight="1">
      <c r="B123" s="79"/>
      <c r="C123" s="136" t="s">
        <v>339</v>
      </c>
      <c r="D123" s="33" t="s">
        <v>312</v>
      </c>
      <c r="E123" s="175">
        <f>E124</f>
        <v>38984.3</v>
      </c>
      <c r="F123" s="175">
        <f>F124</f>
        <v>7768.2</v>
      </c>
      <c r="G123" s="175">
        <f aca="true" t="shared" si="3" ref="G123:G142">F123/E123*100</f>
        <v>19.926483225298387</v>
      </c>
    </row>
    <row r="124" spans="2:7" ht="51.75" customHeight="1">
      <c r="B124" s="79"/>
      <c r="C124" s="136" t="s">
        <v>345</v>
      </c>
      <c r="D124" s="33" t="s">
        <v>382</v>
      </c>
      <c r="E124" s="175">
        <f>+E125</f>
        <v>38984.3</v>
      </c>
      <c r="F124" s="175">
        <f>F125</f>
        <v>7768.2</v>
      </c>
      <c r="G124" s="175">
        <f t="shared" si="3"/>
        <v>19.926483225298387</v>
      </c>
    </row>
    <row r="125" spans="2:7" ht="50.25" customHeight="1">
      <c r="B125" s="79"/>
      <c r="C125" s="125" t="s">
        <v>488</v>
      </c>
      <c r="D125" s="33" t="s">
        <v>281</v>
      </c>
      <c r="E125" s="178">
        <v>38984.3</v>
      </c>
      <c r="F125" s="178">
        <v>7768.2</v>
      </c>
      <c r="G125" s="175">
        <f t="shared" si="3"/>
        <v>19.926483225298387</v>
      </c>
    </row>
    <row r="126" spans="2:7" ht="66" customHeight="1">
      <c r="B126" s="79"/>
      <c r="C126" s="138" t="s">
        <v>118</v>
      </c>
      <c r="D126" s="33" t="s">
        <v>115</v>
      </c>
      <c r="E126" s="178">
        <f>E127</f>
        <v>3.8</v>
      </c>
      <c r="F126" s="178">
        <f>F127</f>
        <v>3.8</v>
      </c>
      <c r="G126" s="175">
        <f t="shared" si="3"/>
        <v>100</v>
      </c>
    </row>
    <row r="127" spans="2:7" ht="64.5" customHeight="1">
      <c r="B127" s="79"/>
      <c r="C127" s="138" t="s">
        <v>489</v>
      </c>
      <c r="D127" s="33" t="s">
        <v>116</v>
      </c>
      <c r="E127" s="178">
        <f>E128</f>
        <v>3.8</v>
      </c>
      <c r="F127" s="178">
        <f>F128</f>
        <v>3.8</v>
      </c>
      <c r="G127" s="175">
        <f t="shared" si="3"/>
        <v>100</v>
      </c>
    </row>
    <row r="128" spans="2:7" ht="67.5" customHeight="1">
      <c r="B128" s="79"/>
      <c r="C128" s="153" t="s">
        <v>489</v>
      </c>
      <c r="D128" s="33" t="s">
        <v>117</v>
      </c>
      <c r="E128" s="178">
        <v>3.8</v>
      </c>
      <c r="F128" s="178">
        <v>3.8</v>
      </c>
      <c r="G128" s="175">
        <f t="shared" si="3"/>
        <v>100</v>
      </c>
    </row>
    <row r="129" spans="2:7" ht="52.5" customHeight="1">
      <c r="B129" s="79"/>
      <c r="C129" s="136" t="s">
        <v>347</v>
      </c>
      <c r="D129" s="33" t="s">
        <v>348</v>
      </c>
      <c r="E129" s="175">
        <f>E130+E132</f>
        <v>12050.599999999999</v>
      </c>
      <c r="F129" s="175">
        <f>F130+F132</f>
        <v>12050.599999999999</v>
      </c>
      <c r="G129" s="175">
        <f t="shared" si="3"/>
        <v>100</v>
      </c>
    </row>
    <row r="130" spans="2:7" ht="23.25" customHeight="1">
      <c r="B130" s="79"/>
      <c r="C130" s="136" t="s">
        <v>349</v>
      </c>
      <c r="D130" s="33" t="s">
        <v>350</v>
      </c>
      <c r="E130" s="175">
        <f>E131</f>
        <v>4564.7</v>
      </c>
      <c r="F130" s="175">
        <f>F131</f>
        <v>4564.7</v>
      </c>
      <c r="G130" s="175">
        <f t="shared" si="3"/>
        <v>100</v>
      </c>
    </row>
    <row r="131" spans="2:7" ht="30" customHeight="1">
      <c r="B131" s="79"/>
      <c r="C131" s="136" t="s">
        <v>351</v>
      </c>
      <c r="D131" s="33" t="s">
        <v>352</v>
      </c>
      <c r="E131" s="178">
        <v>4564.7</v>
      </c>
      <c r="F131" s="178">
        <v>4564.7</v>
      </c>
      <c r="G131" s="175">
        <f t="shared" si="3"/>
        <v>100</v>
      </c>
    </row>
    <row r="132" spans="2:7" ht="53.25" customHeight="1">
      <c r="B132" s="79"/>
      <c r="C132" s="136" t="s">
        <v>353</v>
      </c>
      <c r="D132" s="33" t="s">
        <v>354</v>
      </c>
      <c r="E132" s="175">
        <f>E133</f>
        <v>7485.9</v>
      </c>
      <c r="F132" s="175">
        <f>F133</f>
        <v>7485.9</v>
      </c>
      <c r="G132" s="175">
        <f t="shared" si="3"/>
        <v>100</v>
      </c>
    </row>
    <row r="133" spans="2:7" ht="51.75" customHeight="1">
      <c r="B133" s="79"/>
      <c r="C133" s="145" t="s">
        <v>355</v>
      </c>
      <c r="D133" s="33" t="s">
        <v>356</v>
      </c>
      <c r="E133" s="178">
        <v>7485.9</v>
      </c>
      <c r="F133" s="178">
        <v>7485.9</v>
      </c>
      <c r="G133" s="175">
        <f t="shared" si="3"/>
        <v>100</v>
      </c>
    </row>
    <row r="134" spans="2:7" ht="51.75" customHeight="1">
      <c r="B134" s="79"/>
      <c r="C134" s="146" t="s">
        <v>313</v>
      </c>
      <c r="D134" s="33" t="s">
        <v>388</v>
      </c>
      <c r="E134" s="178">
        <v>408.6</v>
      </c>
      <c r="F134" s="179">
        <v>408.6</v>
      </c>
      <c r="G134" s="175">
        <f t="shared" si="3"/>
        <v>100</v>
      </c>
    </row>
    <row r="135" spans="2:7" ht="15.75" customHeight="1">
      <c r="B135" s="79" t="s">
        <v>139</v>
      </c>
      <c r="C135" s="12" t="s">
        <v>357</v>
      </c>
      <c r="D135" s="44" t="s">
        <v>358</v>
      </c>
      <c r="E135" s="174">
        <f>E136+SUM(E139:E144)+SUM(E147:E155)</f>
        <v>6284.7</v>
      </c>
      <c r="F135" s="174">
        <f>F136+SUM(F139:F144)+SUM(F147:F155)</f>
        <v>6302.2</v>
      </c>
      <c r="G135" s="174">
        <f t="shared" si="3"/>
        <v>100.27845402326285</v>
      </c>
    </row>
    <row r="136" spans="2:7" ht="24.75" customHeight="1">
      <c r="B136" s="79"/>
      <c r="C136" s="136" t="s">
        <v>359</v>
      </c>
      <c r="D136" s="33" t="s">
        <v>360</v>
      </c>
      <c r="E136" s="175">
        <f>E137+E138</f>
        <v>219.39999999999998</v>
      </c>
      <c r="F136" s="175">
        <f>F137+F138</f>
        <v>219.39999999999998</v>
      </c>
      <c r="G136" s="175">
        <f t="shared" si="3"/>
        <v>100</v>
      </c>
    </row>
    <row r="137" spans="2:7" ht="42.75" customHeight="1">
      <c r="B137" s="79"/>
      <c r="C137" s="136" t="s">
        <v>346</v>
      </c>
      <c r="D137" s="33" t="s">
        <v>293</v>
      </c>
      <c r="E137" s="178">
        <v>169.7</v>
      </c>
      <c r="F137" s="178">
        <v>169.7</v>
      </c>
      <c r="G137" s="175">
        <f t="shared" si="3"/>
        <v>100</v>
      </c>
    </row>
    <row r="138" spans="2:7" ht="39.75" customHeight="1">
      <c r="B138" s="79"/>
      <c r="C138" s="136" t="s">
        <v>361</v>
      </c>
      <c r="D138" s="33" t="s">
        <v>294</v>
      </c>
      <c r="E138" s="178">
        <v>49.7</v>
      </c>
      <c r="F138" s="178">
        <v>49.7</v>
      </c>
      <c r="G138" s="175">
        <f t="shared" si="3"/>
        <v>100</v>
      </c>
    </row>
    <row r="139" spans="2:7" ht="36.75" customHeight="1" hidden="1">
      <c r="B139" s="79"/>
      <c r="C139" s="136" t="s">
        <v>362</v>
      </c>
      <c r="D139" s="33" t="s">
        <v>295</v>
      </c>
      <c r="E139" s="178">
        <v>0</v>
      </c>
      <c r="F139" s="178">
        <v>0</v>
      </c>
      <c r="G139" s="175" t="e">
        <f t="shared" si="3"/>
        <v>#DIV/0!</v>
      </c>
    </row>
    <row r="140" spans="2:7" ht="41.25" customHeight="1">
      <c r="B140" s="79"/>
      <c r="C140" s="136" t="s">
        <v>490</v>
      </c>
      <c r="D140" s="33" t="s">
        <v>386</v>
      </c>
      <c r="E140" s="178">
        <v>242.5</v>
      </c>
      <c r="F140" s="178">
        <v>242.5</v>
      </c>
      <c r="G140" s="175">
        <f t="shared" si="3"/>
        <v>100</v>
      </c>
    </row>
    <row r="141" spans="1:7" ht="26.25" customHeight="1">
      <c r="A141" s="29"/>
      <c r="B141" s="198"/>
      <c r="C141" s="136" t="s">
        <v>321</v>
      </c>
      <c r="D141" s="33" t="s">
        <v>322</v>
      </c>
      <c r="E141" s="179">
        <v>2</v>
      </c>
      <c r="F141" s="179">
        <v>2</v>
      </c>
      <c r="G141" s="175">
        <f t="shared" si="3"/>
        <v>100</v>
      </c>
    </row>
    <row r="142" spans="2:7" ht="37.5" customHeight="1">
      <c r="B142" s="79"/>
      <c r="C142" s="28" t="s">
        <v>491</v>
      </c>
      <c r="D142" s="33" t="s">
        <v>97</v>
      </c>
      <c r="E142" s="175">
        <v>127</v>
      </c>
      <c r="F142" s="175">
        <v>127</v>
      </c>
      <c r="G142" s="175">
        <f t="shared" si="3"/>
        <v>100</v>
      </c>
    </row>
    <row r="143" spans="2:7" ht="39.75" customHeight="1" hidden="1">
      <c r="B143" s="79"/>
      <c r="C143" s="124" t="s">
        <v>384</v>
      </c>
      <c r="D143" s="34" t="s">
        <v>385</v>
      </c>
      <c r="E143" s="178">
        <v>0</v>
      </c>
      <c r="F143" s="178">
        <v>0</v>
      </c>
      <c r="G143" s="175">
        <v>0</v>
      </c>
    </row>
    <row r="144" spans="2:7" ht="51.75" customHeight="1">
      <c r="B144" s="79"/>
      <c r="C144" s="125" t="s">
        <v>95</v>
      </c>
      <c r="D144" s="33" t="s">
        <v>261</v>
      </c>
      <c r="E144" s="175">
        <f>E146+E145</f>
        <v>61</v>
      </c>
      <c r="F144" s="175">
        <f>F146+F145</f>
        <v>61</v>
      </c>
      <c r="G144" s="175">
        <f>F144/E144*100</f>
        <v>100</v>
      </c>
    </row>
    <row r="145" spans="2:7" ht="25.5" customHeight="1" hidden="1">
      <c r="B145" s="79"/>
      <c r="C145" s="124" t="s">
        <v>89</v>
      </c>
      <c r="D145" s="34" t="s">
        <v>90</v>
      </c>
      <c r="E145" s="178">
        <v>0</v>
      </c>
      <c r="F145" s="178">
        <v>0</v>
      </c>
      <c r="G145" s="175">
        <v>0</v>
      </c>
    </row>
    <row r="146" spans="2:7" ht="16.5" customHeight="1">
      <c r="B146" s="79"/>
      <c r="C146" s="136" t="s">
        <v>123</v>
      </c>
      <c r="D146" s="33" t="s">
        <v>296</v>
      </c>
      <c r="E146" s="178">
        <v>61</v>
      </c>
      <c r="F146" s="178">
        <v>61</v>
      </c>
      <c r="G146" s="175">
        <f>F146/E146*100</f>
        <v>100</v>
      </c>
    </row>
    <row r="147" spans="2:7" ht="42" customHeight="1">
      <c r="B147" s="79"/>
      <c r="C147" s="136" t="s">
        <v>124</v>
      </c>
      <c r="D147" s="33" t="s">
        <v>297</v>
      </c>
      <c r="E147" s="178">
        <v>2404.2</v>
      </c>
      <c r="F147" s="178">
        <v>2417.3</v>
      </c>
      <c r="G147" s="175">
        <f>F147/E147*100</f>
        <v>100.54487979369438</v>
      </c>
    </row>
    <row r="148" spans="2:7" ht="25.5" customHeight="1">
      <c r="B148" s="79"/>
      <c r="C148" s="136" t="s">
        <v>125</v>
      </c>
      <c r="D148" s="33" t="s">
        <v>368</v>
      </c>
      <c r="E148" s="178">
        <v>320</v>
      </c>
      <c r="F148" s="178">
        <v>320</v>
      </c>
      <c r="G148" s="175">
        <f>F148/E148*100</f>
        <v>100</v>
      </c>
    </row>
    <row r="149" spans="2:7" ht="36.75" customHeight="1">
      <c r="B149" s="79"/>
      <c r="C149" s="124" t="s">
        <v>282</v>
      </c>
      <c r="D149" s="34" t="s">
        <v>363</v>
      </c>
      <c r="E149" s="178">
        <v>170.4</v>
      </c>
      <c r="F149" s="178">
        <v>170.5</v>
      </c>
      <c r="G149" s="175">
        <f>F149/E149*100</f>
        <v>100.05868544600938</v>
      </c>
    </row>
    <row r="150" spans="2:7" ht="1.5" customHeight="1" hidden="1">
      <c r="B150" s="79"/>
      <c r="C150" s="124" t="s">
        <v>98</v>
      </c>
      <c r="D150" s="34" t="s">
        <v>387</v>
      </c>
      <c r="E150" s="178">
        <v>0</v>
      </c>
      <c r="F150" s="178">
        <v>0</v>
      </c>
      <c r="G150" s="175">
        <v>0</v>
      </c>
    </row>
    <row r="151" spans="2:7" ht="0.75" customHeight="1">
      <c r="B151" s="79"/>
      <c r="C151" s="124" t="s">
        <v>99</v>
      </c>
      <c r="D151" s="34" t="s">
        <v>100</v>
      </c>
      <c r="E151" s="180">
        <v>0</v>
      </c>
      <c r="F151" s="180">
        <v>0</v>
      </c>
      <c r="G151" s="175">
        <v>0</v>
      </c>
    </row>
    <row r="152" spans="2:7" ht="40.5" customHeight="1">
      <c r="B152" s="79"/>
      <c r="C152" s="147" t="s">
        <v>291</v>
      </c>
      <c r="D152" s="32" t="s">
        <v>292</v>
      </c>
      <c r="E152" s="180">
        <v>331.6</v>
      </c>
      <c r="F152" s="181">
        <v>331.6</v>
      </c>
      <c r="G152" s="182">
        <f>F152/E152*100</f>
        <v>100</v>
      </c>
    </row>
    <row r="153" spans="2:7" ht="15" customHeight="1" hidden="1">
      <c r="B153" s="79"/>
      <c r="C153" s="148" t="s">
        <v>101</v>
      </c>
      <c r="D153" s="32" t="s">
        <v>102</v>
      </c>
      <c r="E153" s="180">
        <v>0</v>
      </c>
      <c r="F153" s="180">
        <v>0</v>
      </c>
      <c r="G153" s="182">
        <v>0</v>
      </c>
    </row>
    <row r="154" spans="2:7" ht="25.5" customHeight="1">
      <c r="B154" s="79"/>
      <c r="C154" s="124" t="s">
        <v>492</v>
      </c>
      <c r="D154" s="34" t="s">
        <v>398</v>
      </c>
      <c r="E154" s="178">
        <v>10.8</v>
      </c>
      <c r="F154" s="178">
        <v>12.8</v>
      </c>
      <c r="G154" s="175">
        <f>F154/E154*100</f>
        <v>118.5185185185185</v>
      </c>
    </row>
    <row r="155" spans="2:7" ht="24" customHeight="1">
      <c r="B155" s="79"/>
      <c r="C155" s="136" t="s">
        <v>144</v>
      </c>
      <c r="D155" s="42" t="s">
        <v>145</v>
      </c>
      <c r="E155" s="175">
        <f>E156</f>
        <v>2395.8</v>
      </c>
      <c r="F155" s="175">
        <f>F156</f>
        <v>2398.1</v>
      </c>
      <c r="G155" s="175">
        <f>F155/E155*100</f>
        <v>100.09600133567073</v>
      </c>
    </row>
    <row r="156" spans="2:7" ht="29.25" customHeight="1">
      <c r="B156" s="79"/>
      <c r="C156" s="136" t="s">
        <v>149</v>
      </c>
      <c r="D156" s="42" t="s">
        <v>150</v>
      </c>
      <c r="E156" s="179">
        <v>2395.8</v>
      </c>
      <c r="F156" s="178">
        <v>2398.1</v>
      </c>
      <c r="G156" s="175">
        <f>F156/E156*100</f>
        <v>100.09600133567073</v>
      </c>
    </row>
    <row r="157" spans="2:7" ht="15" customHeight="1">
      <c r="B157" s="79" t="s">
        <v>140</v>
      </c>
      <c r="C157" s="12" t="s">
        <v>151</v>
      </c>
      <c r="D157" s="41" t="s">
        <v>152</v>
      </c>
      <c r="E157" s="174">
        <f>E158+E160</f>
        <v>5874.7</v>
      </c>
      <c r="F157" s="174">
        <f>F158+F160</f>
        <v>5879.299999999999</v>
      </c>
      <c r="G157" s="174">
        <f>F157/E157*100</f>
        <v>100.07830187073381</v>
      </c>
    </row>
    <row r="158" spans="2:7" s="2" customFormat="1" ht="15.75" customHeight="1">
      <c r="B158" s="97"/>
      <c r="C158" s="136" t="s">
        <v>153</v>
      </c>
      <c r="D158" s="42" t="s">
        <v>154</v>
      </c>
      <c r="E158" s="175">
        <f>E159</f>
        <v>0</v>
      </c>
      <c r="F158" s="175">
        <f>F159</f>
        <v>4.4</v>
      </c>
      <c r="G158" s="175">
        <v>0</v>
      </c>
    </row>
    <row r="159" spans="2:7" ht="16.5" customHeight="1">
      <c r="B159" s="79"/>
      <c r="C159" s="136" t="s">
        <v>155</v>
      </c>
      <c r="D159" s="42" t="s">
        <v>156</v>
      </c>
      <c r="E159" s="175">
        <v>0</v>
      </c>
      <c r="F159" s="175">
        <v>4.4</v>
      </c>
      <c r="G159" s="175">
        <v>0</v>
      </c>
    </row>
    <row r="160" spans="2:7" ht="13.5" customHeight="1">
      <c r="B160" s="79"/>
      <c r="C160" s="136" t="s">
        <v>157</v>
      </c>
      <c r="D160" s="42" t="s">
        <v>158</v>
      </c>
      <c r="E160" s="178">
        <v>5874.7</v>
      </c>
      <c r="F160" s="178">
        <v>5874.9</v>
      </c>
      <c r="G160" s="175">
        <f aca="true" t="shared" si="4" ref="G160:G168">F160/E160*100</f>
        <v>100.00340442916233</v>
      </c>
    </row>
    <row r="161" spans="1:7" ht="17.25" customHeight="1">
      <c r="A161" s="29"/>
      <c r="B161" s="68" t="s">
        <v>141</v>
      </c>
      <c r="C161" s="48" t="s">
        <v>159</v>
      </c>
      <c r="D161" s="59" t="s">
        <v>160</v>
      </c>
      <c r="E161" s="173">
        <f>E162+E245+E246+E243</f>
        <v>1407247.2</v>
      </c>
      <c r="F161" s="173">
        <f>F162+F245+F246</f>
        <v>1369107.7999999998</v>
      </c>
      <c r="G161" s="173">
        <f t="shared" si="4"/>
        <v>97.28978675530496</v>
      </c>
    </row>
    <row r="162" spans="1:7" ht="27" customHeight="1">
      <c r="A162" s="29"/>
      <c r="B162" s="68" t="s">
        <v>142</v>
      </c>
      <c r="C162" s="49" t="s">
        <v>189</v>
      </c>
      <c r="D162" s="59" t="s">
        <v>188</v>
      </c>
      <c r="E162" s="173">
        <f>E163+E168+E190+E238</f>
        <v>1369405.9</v>
      </c>
      <c r="F162" s="173">
        <f>F163+F168+F190+F238</f>
        <v>1369348.7999999998</v>
      </c>
      <c r="G162" s="173">
        <f t="shared" si="4"/>
        <v>99.99583030860316</v>
      </c>
    </row>
    <row r="163" spans="1:7" ht="23.25" customHeight="1">
      <c r="A163" s="29"/>
      <c r="B163" s="68" t="s">
        <v>184</v>
      </c>
      <c r="C163" s="15" t="s">
        <v>161</v>
      </c>
      <c r="D163" s="60" t="s">
        <v>449</v>
      </c>
      <c r="E163" s="183">
        <f>E164+E166+E165+E167</f>
        <v>243582.2</v>
      </c>
      <c r="F163" s="183">
        <f>F164+F166+F165+F167</f>
        <v>243582.2</v>
      </c>
      <c r="G163" s="183">
        <f t="shared" si="4"/>
        <v>100</v>
      </c>
    </row>
    <row r="164" spans="1:7" ht="26.25" customHeight="1">
      <c r="A164" s="29"/>
      <c r="B164" s="68"/>
      <c r="C164" s="136" t="s">
        <v>190</v>
      </c>
      <c r="D164" s="61" t="s">
        <v>450</v>
      </c>
      <c r="E164" s="179">
        <v>22283.2</v>
      </c>
      <c r="F164" s="179">
        <v>22283.2</v>
      </c>
      <c r="G164" s="175">
        <f t="shared" si="4"/>
        <v>100</v>
      </c>
    </row>
    <row r="165" spans="1:7" ht="26.25" customHeight="1">
      <c r="A165" s="29"/>
      <c r="B165" s="68"/>
      <c r="C165" s="136" t="s">
        <v>190</v>
      </c>
      <c r="D165" s="61" t="s">
        <v>450</v>
      </c>
      <c r="E165" s="179">
        <v>70434.5</v>
      </c>
      <c r="F165" s="179">
        <v>70434.5</v>
      </c>
      <c r="G165" s="175">
        <f t="shared" si="4"/>
        <v>100</v>
      </c>
    </row>
    <row r="166" spans="1:7" ht="24.75" customHeight="1">
      <c r="A166" s="29"/>
      <c r="B166" s="68"/>
      <c r="C166" s="136" t="s">
        <v>451</v>
      </c>
      <c r="D166" s="61" t="s">
        <v>452</v>
      </c>
      <c r="E166" s="179">
        <v>50864.5</v>
      </c>
      <c r="F166" s="179">
        <v>50864.5</v>
      </c>
      <c r="G166" s="175">
        <f t="shared" si="4"/>
        <v>100</v>
      </c>
    </row>
    <row r="167" spans="1:7" ht="63.75" customHeight="1">
      <c r="A167" s="29"/>
      <c r="B167" s="68"/>
      <c r="C167" s="138" t="s">
        <v>323</v>
      </c>
      <c r="D167" s="63" t="s">
        <v>324</v>
      </c>
      <c r="E167" s="179">
        <v>100000</v>
      </c>
      <c r="F167" s="179">
        <v>100000</v>
      </c>
      <c r="G167" s="175">
        <f t="shared" si="4"/>
        <v>100</v>
      </c>
    </row>
    <row r="168" spans="1:7" ht="25.5" customHeight="1">
      <c r="A168" s="29"/>
      <c r="B168" s="68" t="s">
        <v>185</v>
      </c>
      <c r="C168" s="149" t="s">
        <v>222</v>
      </c>
      <c r="D168" s="62" t="s">
        <v>453</v>
      </c>
      <c r="E168" s="183">
        <f>SUM(E169:E177)</f>
        <v>113371</v>
      </c>
      <c r="F168" s="183">
        <f>SUM(F169:F177)</f>
        <v>113357.5</v>
      </c>
      <c r="G168" s="183">
        <f t="shared" si="4"/>
        <v>99.98809219288883</v>
      </c>
    </row>
    <row r="169" spans="1:7" ht="27.75" customHeight="1" hidden="1">
      <c r="A169" s="29"/>
      <c r="B169" s="68"/>
      <c r="C169" s="136" t="s">
        <v>395</v>
      </c>
      <c r="D169" s="63" t="s">
        <v>454</v>
      </c>
      <c r="E169" s="175"/>
      <c r="F169" s="175"/>
      <c r="G169" s="175">
        <v>0</v>
      </c>
    </row>
    <row r="170" spans="1:7" ht="53.25" customHeight="1" hidden="1">
      <c r="A170" s="29"/>
      <c r="B170" s="68"/>
      <c r="C170" s="150" t="s">
        <v>455</v>
      </c>
      <c r="D170" s="63" t="s">
        <v>456</v>
      </c>
      <c r="E170" s="178"/>
      <c r="F170" s="178"/>
      <c r="G170" s="175" t="e">
        <f aca="true" t="shared" si="5" ref="G170:G188">F170/E170*100</f>
        <v>#DIV/0!</v>
      </c>
    </row>
    <row r="171" spans="1:7" ht="26.25" customHeight="1" hidden="1">
      <c r="A171" s="29"/>
      <c r="B171" s="68"/>
      <c r="C171" s="139" t="s">
        <v>457</v>
      </c>
      <c r="D171" s="63" t="s">
        <v>458</v>
      </c>
      <c r="E171" s="178"/>
      <c r="F171" s="178"/>
      <c r="G171" s="175" t="e">
        <f t="shared" si="5"/>
        <v>#DIV/0!</v>
      </c>
    </row>
    <row r="172" spans="1:7" ht="39.75" customHeight="1" hidden="1">
      <c r="A172" s="29"/>
      <c r="B172" s="68"/>
      <c r="C172" s="151" t="s">
        <v>60</v>
      </c>
      <c r="D172" s="63" t="s">
        <v>61</v>
      </c>
      <c r="E172" s="178"/>
      <c r="F172" s="178"/>
      <c r="G172" s="175" t="e">
        <f t="shared" si="5"/>
        <v>#DIV/0!</v>
      </c>
    </row>
    <row r="173" spans="1:7" ht="15.75" customHeight="1">
      <c r="A173" s="29"/>
      <c r="B173" s="68"/>
      <c r="C173" s="216" t="s">
        <v>283</v>
      </c>
      <c r="D173" s="169" t="s">
        <v>284</v>
      </c>
      <c r="E173" s="178">
        <v>943.7</v>
      </c>
      <c r="F173" s="178">
        <v>943.7</v>
      </c>
      <c r="G173" s="175">
        <f t="shared" si="5"/>
        <v>100</v>
      </c>
    </row>
    <row r="174" spans="1:7" ht="17.25" customHeight="1">
      <c r="A174" s="29"/>
      <c r="B174" s="68"/>
      <c r="C174" s="217"/>
      <c r="D174" s="169" t="s">
        <v>285</v>
      </c>
      <c r="E174" s="179">
        <v>772.2</v>
      </c>
      <c r="F174" s="179">
        <v>772.2</v>
      </c>
      <c r="G174" s="175">
        <f t="shared" si="5"/>
        <v>100</v>
      </c>
    </row>
    <row r="175" spans="1:7" ht="22.5" customHeight="1">
      <c r="A175" s="29"/>
      <c r="B175" s="68"/>
      <c r="C175" s="218" t="s">
        <v>286</v>
      </c>
      <c r="D175" s="169" t="s">
        <v>325</v>
      </c>
      <c r="E175" s="178">
        <v>773.9</v>
      </c>
      <c r="F175" s="178">
        <v>772.8</v>
      </c>
      <c r="G175" s="175">
        <f t="shared" si="5"/>
        <v>99.85786277296808</v>
      </c>
    </row>
    <row r="176" spans="1:7" ht="15.75" customHeight="1">
      <c r="A176" s="29"/>
      <c r="B176" s="68"/>
      <c r="C176" s="219"/>
      <c r="D176" s="169" t="s">
        <v>326</v>
      </c>
      <c r="E176" s="178">
        <v>8900</v>
      </c>
      <c r="F176" s="178">
        <v>8887.6</v>
      </c>
      <c r="G176" s="175">
        <f t="shared" si="5"/>
        <v>99.86067415730338</v>
      </c>
    </row>
    <row r="177" spans="1:7" ht="13.5" customHeight="1">
      <c r="A177" s="29"/>
      <c r="B177" s="68"/>
      <c r="C177" s="49" t="s">
        <v>163</v>
      </c>
      <c r="D177" s="64" t="s">
        <v>459</v>
      </c>
      <c r="E177" s="173">
        <f>E178</f>
        <v>101981.2</v>
      </c>
      <c r="F177" s="173">
        <f>F178</f>
        <v>101981.2</v>
      </c>
      <c r="G177" s="173">
        <f t="shared" si="5"/>
        <v>100</v>
      </c>
    </row>
    <row r="178" spans="1:7" ht="15.75" customHeight="1">
      <c r="A178" s="29"/>
      <c r="B178" s="68"/>
      <c r="C178" s="152" t="s">
        <v>164</v>
      </c>
      <c r="D178" s="65" t="s">
        <v>460</v>
      </c>
      <c r="E178" s="173">
        <f>SUM(E179:E189)</f>
        <v>101981.2</v>
      </c>
      <c r="F178" s="173">
        <f>SUM(F179:F189)</f>
        <v>101981.2</v>
      </c>
      <c r="G178" s="173">
        <f t="shared" si="5"/>
        <v>100</v>
      </c>
    </row>
    <row r="179" spans="1:7" ht="26.25" customHeight="1">
      <c r="A179" s="29"/>
      <c r="B179" s="69"/>
      <c r="C179" s="136" t="s">
        <v>493</v>
      </c>
      <c r="D179" s="63" t="s">
        <v>287</v>
      </c>
      <c r="E179" s="175">
        <v>276</v>
      </c>
      <c r="F179" s="178">
        <v>276</v>
      </c>
      <c r="G179" s="175">
        <f t="shared" si="5"/>
        <v>100</v>
      </c>
    </row>
    <row r="180" spans="1:7" ht="52.5" customHeight="1">
      <c r="A180" s="29"/>
      <c r="B180" s="69"/>
      <c r="C180" s="138" t="s">
        <v>62</v>
      </c>
      <c r="D180" s="63" t="s">
        <v>288</v>
      </c>
      <c r="E180" s="175">
        <v>57832.2</v>
      </c>
      <c r="F180" s="178">
        <v>57832.2</v>
      </c>
      <c r="G180" s="175">
        <f t="shared" si="5"/>
        <v>100</v>
      </c>
    </row>
    <row r="181" spans="1:7" ht="27.75" customHeight="1">
      <c r="A181" s="29"/>
      <c r="B181" s="69"/>
      <c r="C181" s="136" t="s">
        <v>461</v>
      </c>
      <c r="D181" s="63" t="s">
        <v>462</v>
      </c>
      <c r="E181" s="175">
        <v>5079.3</v>
      </c>
      <c r="F181" s="178">
        <v>5079.3</v>
      </c>
      <c r="G181" s="175">
        <f t="shared" si="5"/>
        <v>100</v>
      </c>
    </row>
    <row r="182" spans="1:7" ht="25.5" customHeight="1" hidden="1">
      <c r="A182" s="29"/>
      <c r="B182" s="69"/>
      <c r="C182" s="136" t="s">
        <v>463</v>
      </c>
      <c r="D182" s="63" t="s">
        <v>464</v>
      </c>
      <c r="E182" s="175"/>
      <c r="F182" s="178"/>
      <c r="G182" s="175" t="e">
        <f t="shared" si="5"/>
        <v>#DIV/0!</v>
      </c>
    </row>
    <row r="183" spans="1:7" ht="28.5" customHeight="1" hidden="1">
      <c r="A183" s="29"/>
      <c r="B183" s="69"/>
      <c r="C183" s="136" t="s">
        <v>465</v>
      </c>
      <c r="D183" s="63" t="s">
        <v>466</v>
      </c>
      <c r="E183" s="175"/>
      <c r="F183" s="178"/>
      <c r="G183" s="175" t="e">
        <f t="shared" si="5"/>
        <v>#DIV/0!</v>
      </c>
    </row>
    <row r="184" spans="1:7" ht="51.75" customHeight="1">
      <c r="A184" s="29"/>
      <c r="B184" s="69"/>
      <c r="C184" s="138" t="s">
        <v>327</v>
      </c>
      <c r="D184" s="63" t="s">
        <v>63</v>
      </c>
      <c r="E184" s="175">
        <v>17125</v>
      </c>
      <c r="F184" s="178">
        <v>17125</v>
      </c>
      <c r="G184" s="175">
        <f t="shared" si="5"/>
        <v>100</v>
      </c>
    </row>
    <row r="185" spans="1:7" ht="39" customHeight="1">
      <c r="A185" s="29"/>
      <c r="B185" s="69"/>
      <c r="C185" s="138" t="s">
        <v>289</v>
      </c>
      <c r="D185" s="63" t="s">
        <v>290</v>
      </c>
      <c r="E185" s="175">
        <v>47.5</v>
      </c>
      <c r="F185" s="178">
        <v>47.5</v>
      </c>
      <c r="G185" s="175">
        <f t="shared" si="5"/>
        <v>100</v>
      </c>
    </row>
    <row r="186" spans="1:7" ht="39" customHeight="1">
      <c r="A186" s="29"/>
      <c r="B186" s="69"/>
      <c r="C186" s="138" t="s">
        <v>64</v>
      </c>
      <c r="D186" s="63" t="s">
        <v>65</v>
      </c>
      <c r="E186" s="175">
        <v>16424.2</v>
      </c>
      <c r="F186" s="179">
        <v>16424.2</v>
      </c>
      <c r="G186" s="175">
        <f t="shared" si="5"/>
        <v>100</v>
      </c>
    </row>
    <row r="187" spans="1:7" ht="39" customHeight="1">
      <c r="A187" s="29"/>
      <c r="B187" s="69"/>
      <c r="C187" s="138" t="s">
        <v>420</v>
      </c>
      <c r="D187" s="63" t="s">
        <v>421</v>
      </c>
      <c r="E187" s="175">
        <v>960</v>
      </c>
      <c r="F187" s="179">
        <v>960</v>
      </c>
      <c r="G187" s="175">
        <f t="shared" si="5"/>
        <v>100</v>
      </c>
    </row>
    <row r="188" spans="1:7" ht="51" customHeight="1">
      <c r="A188" s="29"/>
      <c r="B188" s="69"/>
      <c r="C188" s="138" t="s">
        <v>494</v>
      </c>
      <c r="D188" s="63" t="s">
        <v>422</v>
      </c>
      <c r="E188" s="175">
        <v>1252</v>
      </c>
      <c r="F188" s="179">
        <v>1252</v>
      </c>
      <c r="G188" s="175">
        <f t="shared" si="5"/>
        <v>100</v>
      </c>
    </row>
    <row r="189" spans="1:7" ht="66.75" customHeight="1">
      <c r="A189" s="29"/>
      <c r="B189" s="69"/>
      <c r="C189" s="138" t="s">
        <v>467</v>
      </c>
      <c r="D189" s="63" t="s">
        <v>468</v>
      </c>
      <c r="E189" s="175">
        <v>2985</v>
      </c>
      <c r="F189" s="178">
        <v>2985</v>
      </c>
      <c r="G189" s="175">
        <f aca="true" t="shared" si="6" ref="G189:G220">F189/E189*100</f>
        <v>100</v>
      </c>
    </row>
    <row r="190" spans="1:7" ht="27.75" customHeight="1">
      <c r="A190" s="29"/>
      <c r="B190" s="68" t="s">
        <v>186</v>
      </c>
      <c r="C190" s="126" t="s">
        <v>223</v>
      </c>
      <c r="D190" s="127" t="s">
        <v>469</v>
      </c>
      <c r="E190" s="183">
        <f>E191+E192+SUM(E228:E237)</f>
        <v>1010916.3999999999</v>
      </c>
      <c r="F190" s="183">
        <f>F191+F192+SUM(F228:F237)</f>
        <v>1010880.7</v>
      </c>
      <c r="G190" s="183">
        <f t="shared" si="6"/>
        <v>99.996468550713</v>
      </c>
    </row>
    <row r="191" spans="1:7" ht="38.25" customHeight="1">
      <c r="A191" s="29"/>
      <c r="B191" s="68"/>
      <c r="C191" s="128" t="s">
        <v>226</v>
      </c>
      <c r="D191" s="129" t="s">
        <v>470</v>
      </c>
      <c r="E191" s="178">
        <v>36791.1</v>
      </c>
      <c r="F191" s="178">
        <v>36791.1</v>
      </c>
      <c r="G191" s="175">
        <f t="shared" si="6"/>
        <v>100</v>
      </c>
    </row>
    <row r="192" spans="1:7" ht="27.75" customHeight="1">
      <c r="A192" s="29"/>
      <c r="B192" s="68"/>
      <c r="C192" s="130" t="s">
        <v>224</v>
      </c>
      <c r="D192" s="131" t="s">
        <v>471</v>
      </c>
      <c r="E192" s="173">
        <f>SUM(E193:E227)</f>
        <v>894685.3999999999</v>
      </c>
      <c r="F192" s="173">
        <f>SUM(F193:F227)</f>
        <v>894683.2</v>
      </c>
      <c r="G192" s="173">
        <f t="shared" si="6"/>
        <v>99.99975410350946</v>
      </c>
    </row>
    <row r="193" spans="1:7" ht="37.5" customHeight="1">
      <c r="A193" s="29"/>
      <c r="B193" s="68"/>
      <c r="C193" s="132" t="s">
        <v>103</v>
      </c>
      <c r="D193" s="133" t="s">
        <v>472</v>
      </c>
      <c r="E193" s="175">
        <v>4.1</v>
      </c>
      <c r="F193" s="175">
        <v>4.1</v>
      </c>
      <c r="G193" s="175">
        <f t="shared" si="6"/>
        <v>100</v>
      </c>
    </row>
    <row r="194" spans="1:7" ht="51.75" customHeight="1">
      <c r="A194" s="29"/>
      <c r="B194" s="68"/>
      <c r="C194" s="132" t="s">
        <v>104</v>
      </c>
      <c r="D194" s="133" t="s">
        <v>473</v>
      </c>
      <c r="E194" s="179">
        <v>16274.8</v>
      </c>
      <c r="F194" s="179">
        <v>16274.8</v>
      </c>
      <c r="G194" s="175">
        <f t="shared" si="6"/>
        <v>100</v>
      </c>
    </row>
    <row r="195" spans="1:7" ht="52.5" customHeight="1">
      <c r="A195" s="29"/>
      <c r="B195" s="68"/>
      <c r="C195" s="134" t="s">
        <v>496</v>
      </c>
      <c r="D195" s="133" t="s">
        <v>474</v>
      </c>
      <c r="E195" s="178">
        <v>43911.7</v>
      </c>
      <c r="F195" s="178">
        <v>43911.5</v>
      </c>
      <c r="G195" s="175">
        <f t="shared" si="6"/>
        <v>99.9995445405211</v>
      </c>
    </row>
    <row r="196" spans="1:7" ht="54" customHeight="1">
      <c r="A196" s="29"/>
      <c r="B196" s="68"/>
      <c r="C196" s="135" t="s">
        <v>475</v>
      </c>
      <c r="D196" s="133" t="s">
        <v>476</v>
      </c>
      <c r="E196" s="178">
        <v>62.5</v>
      </c>
      <c r="F196" s="178">
        <v>62.5</v>
      </c>
      <c r="G196" s="175">
        <f t="shared" si="6"/>
        <v>100</v>
      </c>
    </row>
    <row r="197" spans="1:7" ht="27.75" customHeight="1">
      <c r="A197" s="29"/>
      <c r="B197" s="68"/>
      <c r="C197" s="136" t="s">
        <v>227</v>
      </c>
      <c r="D197" s="133" t="s">
        <v>477</v>
      </c>
      <c r="E197" s="178">
        <v>480.9</v>
      </c>
      <c r="F197" s="178">
        <v>480.9</v>
      </c>
      <c r="G197" s="175">
        <f t="shared" si="6"/>
        <v>100</v>
      </c>
    </row>
    <row r="198" spans="1:7" ht="39" customHeight="1">
      <c r="A198" s="29"/>
      <c r="B198" s="68"/>
      <c r="C198" s="136" t="s">
        <v>66</v>
      </c>
      <c r="D198" s="133" t="s">
        <v>68</v>
      </c>
      <c r="E198" s="178">
        <v>137.7</v>
      </c>
      <c r="F198" s="178">
        <v>137.7</v>
      </c>
      <c r="G198" s="175">
        <f t="shared" si="6"/>
        <v>100</v>
      </c>
    </row>
    <row r="199" spans="1:7" ht="25.5" customHeight="1">
      <c r="A199" s="29"/>
      <c r="B199" s="68"/>
      <c r="C199" s="136" t="s">
        <v>67</v>
      </c>
      <c r="D199" s="133" t="s">
        <v>69</v>
      </c>
      <c r="E199" s="178">
        <v>13670</v>
      </c>
      <c r="F199" s="178">
        <v>13670</v>
      </c>
      <c r="G199" s="175">
        <f t="shared" si="6"/>
        <v>100</v>
      </c>
    </row>
    <row r="200" spans="1:7" ht="39.75" customHeight="1">
      <c r="A200" s="29"/>
      <c r="B200" s="68"/>
      <c r="C200" s="136" t="s">
        <v>70</v>
      </c>
      <c r="D200" s="133" t="s">
        <v>71</v>
      </c>
      <c r="E200" s="178">
        <v>178.1</v>
      </c>
      <c r="F200" s="178">
        <v>178.1</v>
      </c>
      <c r="G200" s="175">
        <f t="shared" si="6"/>
        <v>100</v>
      </c>
    </row>
    <row r="201" spans="1:7" ht="51" customHeight="1">
      <c r="A201" s="29"/>
      <c r="B201" s="68"/>
      <c r="C201" s="124" t="s">
        <v>399</v>
      </c>
      <c r="D201" s="133" t="s">
        <v>478</v>
      </c>
      <c r="E201" s="178">
        <v>275924.5</v>
      </c>
      <c r="F201" s="178">
        <v>275924.5</v>
      </c>
      <c r="G201" s="175">
        <f t="shared" si="6"/>
        <v>100</v>
      </c>
    </row>
    <row r="202" spans="1:7" ht="43.5" customHeight="1" hidden="1">
      <c r="A202" s="29"/>
      <c r="B202" s="68"/>
      <c r="C202" s="124" t="s">
        <v>479</v>
      </c>
      <c r="D202" s="133" t="s">
        <v>480</v>
      </c>
      <c r="E202" s="178"/>
      <c r="F202" s="178"/>
      <c r="G202" s="175" t="e">
        <f t="shared" si="6"/>
        <v>#DIV/0!</v>
      </c>
    </row>
    <row r="203" spans="1:7" ht="53.25" customHeight="1">
      <c r="A203" s="29"/>
      <c r="B203" s="68"/>
      <c r="C203" s="124" t="s">
        <v>481</v>
      </c>
      <c r="D203" s="133" t="s">
        <v>482</v>
      </c>
      <c r="E203" s="178">
        <v>44.1</v>
      </c>
      <c r="F203" s="178">
        <v>44.1</v>
      </c>
      <c r="G203" s="175">
        <f t="shared" si="6"/>
        <v>100</v>
      </c>
    </row>
    <row r="204" spans="1:7" ht="52.5" customHeight="1">
      <c r="A204" s="29"/>
      <c r="B204" s="68"/>
      <c r="C204" s="137" t="s">
        <v>497</v>
      </c>
      <c r="D204" s="133" t="s">
        <v>0</v>
      </c>
      <c r="E204" s="178">
        <v>4132.7</v>
      </c>
      <c r="F204" s="178">
        <v>4132.7</v>
      </c>
      <c r="G204" s="175">
        <f t="shared" si="6"/>
        <v>100</v>
      </c>
    </row>
    <row r="205" spans="1:7" ht="58.5" customHeight="1" hidden="1">
      <c r="A205" s="29"/>
      <c r="B205" s="68"/>
      <c r="C205" s="138" t="s">
        <v>405</v>
      </c>
      <c r="D205" s="133" t="s">
        <v>1</v>
      </c>
      <c r="E205" s="178"/>
      <c r="F205" s="178"/>
      <c r="G205" s="175" t="e">
        <f t="shared" si="6"/>
        <v>#DIV/0!</v>
      </c>
    </row>
    <row r="206" spans="1:7" ht="38.25" customHeight="1" hidden="1">
      <c r="A206" s="29"/>
      <c r="B206" s="68"/>
      <c r="C206" s="124" t="s">
        <v>392</v>
      </c>
      <c r="D206" s="133" t="s">
        <v>2</v>
      </c>
      <c r="E206" s="179"/>
      <c r="F206" s="179"/>
      <c r="G206" s="175" t="e">
        <f t="shared" si="6"/>
        <v>#DIV/0!</v>
      </c>
    </row>
    <row r="207" spans="1:7" ht="39.75" customHeight="1">
      <c r="A207" s="29"/>
      <c r="B207" s="68"/>
      <c r="C207" s="124" t="s">
        <v>397</v>
      </c>
      <c r="D207" s="133" t="s">
        <v>3</v>
      </c>
      <c r="E207" s="179">
        <v>28107.1</v>
      </c>
      <c r="F207" s="179">
        <v>28107.1</v>
      </c>
      <c r="G207" s="175">
        <f t="shared" si="6"/>
        <v>100</v>
      </c>
    </row>
    <row r="208" spans="1:7" ht="52.5" customHeight="1">
      <c r="A208" s="29"/>
      <c r="B208" s="68"/>
      <c r="C208" s="139" t="s">
        <v>96</v>
      </c>
      <c r="D208" s="133" t="s">
        <v>4</v>
      </c>
      <c r="E208" s="179">
        <v>762.6</v>
      </c>
      <c r="F208" s="179">
        <v>762.6</v>
      </c>
      <c r="G208" s="175">
        <f t="shared" si="6"/>
        <v>100</v>
      </c>
    </row>
    <row r="209" spans="1:7" ht="69" customHeight="1">
      <c r="A209" s="29"/>
      <c r="B209" s="68"/>
      <c r="C209" s="139" t="s">
        <v>5</v>
      </c>
      <c r="D209" s="133" t="s">
        <v>6</v>
      </c>
      <c r="E209" s="178">
        <v>1962.8</v>
      </c>
      <c r="F209" s="178">
        <v>1962.7</v>
      </c>
      <c r="G209" s="175">
        <f t="shared" si="6"/>
        <v>99.99490523741595</v>
      </c>
    </row>
    <row r="210" spans="1:7" ht="55.5" customHeight="1">
      <c r="A210" s="29"/>
      <c r="B210" s="68"/>
      <c r="C210" s="138" t="s">
        <v>94</v>
      </c>
      <c r="D210" s="133" t="s">
        <v>7</v>
      </c>
      <c r="E210" s="178">
        <v>90.6</v>
      </c>
      <c r="F210" s="178">
        <v>90.6</v>
      </c>
      <c r="G210" s="175">
        <f t="shared" si="6"/>
        <v>100</v>
      </c>
    </row>
    <row r="211" spans="1:7" ht="41.25" customHeight="1">
      <c r="A211" s="29"/>
      <c r="B211" s="68"/>
      <c r="C211" s="136" t="s">
        <v>275</v>
      </c>
      <c r="D211" s="133" t="s">
        <v>8</v>
      </c>
      <c r="E211" s="178">
        <v>482</v>
      </c>
      <c r="F211" s="178">
        <v>482</v>
      </c>
      <c r="G211" s="175">
        <f t="shared" si="6"/>
        <v>100</v>
      </c>
    </row>
    <row r="212" spans="1:7" ht="37.5" customHeight="1">
      <c r="A212" s="29"/>
      <c r="B212" s="68"/>
      <c r="C212" s="136" t="s">
        <v>276</v>
      </c>
      <c r="D212" s="133" t="s">
        <v>9</v>
      </c>
      <c r="E212" s="178">
        <v>1078.2</v>
      </c>
      <c r="F212" s="178">
        <v>1078.2</v>
      </c>
      <c r="G212" s="175">
        <f t="shared" si="6"/>
        <v>100</v>
      </c>
    </row>
    <row r="213" spans="1:7" ht="68.25" customHeight="1">
      <c r="A213" s="29"/>
      <c r="B213" s="68"/>
      <c r="C213" s="138" t="s">
        <v>10</v>
      </c>
      <c r="D213" s="133" t="s">
        <v>11</v>
      </c>
      <c r="E213" s="178">
        <v>119407.1</v>
      </c>
      <c r="F213" s="178">
        <v>119407.1</v>
      </c>
      <c r="G213" s="175">
        <f t="shared" si="6"/>
        <v>100</v>
      </c>
    </row>
    <row r="214" spans="1:7" ht="80.25" customHeight="1">
      <c r="A214" s="29"/>
      <c r="B214" s="68"/>
      <c r="C214" s="138" t="s">
        <v>498</v>
      </c>
      <c r="D214" s="133" t="s">
        <v>12</v>
      </c>
      <c r="E214" s="178">
        <v>710.9</v>
      </c>
      <c r="F214" s="178">
        <v>710.9</v>
      </c>
      <c r="G214" s="175">
        <f t="shared" si="6"/>
        <v>100</v>
      </c>
    </row>
    <row r="215" spans="1:7" ht="70.5" customHeight="1">
      <c r="A215" s="29"/>
      <c r="B215" s="68"/>
      <c r="C215" s="138" t="s">
        <v>13</v>
      </c>
      <c r="D215" s="133" t="s">
        <v>14</v>
      </c>
      <c r="E215" s="178">
        <v>160.2</v>
      </c>
      <c r="F215" s="178">
        <v>160.2</v>
      </c>
      <c r="G215" s="175">
        <f t="shared" si="6"/>
        <v>100</v>
      </c>
    </row>
    <row r="216" spans="1:8" ht="51" customHeight="1">
      <c r="A216" s="29"/>
      <c r="B216" s="68"/>
      <c r="C216" s="138" t="s">
        <v>15</v>
      </c>
      <c r="D216" s="133" t="s">
        <v>16</v>
      </c>
      <c r="E216" s="178">
        <v>49518.9</v>
      </c>
      <c r="F216" s="179">
        <v>49518.9</v>
      </c>
      <c r="G216" s="175">
        <f t="shared" si="6"/>
        <v>100</v>
      </c>
      <c r="H216" s="29" t="s">
        <v>93</v>
      </c>
    </row>
    <row r="217" spans="1:7" ht="53.25" customHeight="1">
      <c r="A217" s="29"/>
      <c r="B217" s="68"/>
      <c r="C217" s="138" t="s">
        <v>442</v>
      </c>
      <c r="D217" s="133" t="s">
        <v>17</v>
      </c>
      <c r="E217" s="179">
        <v>725</v>
      </c>
      <c r="F217" s="179">
        <v>725</v>
      </c>
      <c r="G217" s="175">
        <f t="shared" si="6"/>
        <v>100</v>
      </c>
    </row>
    <row r="218" spans="1:7" ht="51" customHeight="1">
      <c r="A218" s="29"/>
      <c r="B218" s="68"/>
      <c r="C218" s="136" t="s">
        <v>495</v>
      </c>
      <c r="D218" s="133" t="s">
        <v>18</v>
      </c>
      <c r="E218" s="179">
        <v>962</v>
      </c>
      <c r="F218" s="179">
        <v>962</v>
      </c>
      <c r="G218" s="175">
        <f t="shared" si="6"/>
        <v>100</v>
      </c>
    </row>
    <row r="219" spans="1:7" ht="38.25" customHeight="1">
      <c r="A219" s="29"/>
      <c r="B219" s="68"/>
      <c r="C219" s="136" t="s">
        <v>146</v>
      </c>
      <c r="D219" s="133" t="s">
        <v>19</v>
      </c>
      <c r="E219" s="179">
        <v>73.9</v>
      </c>
      <c r="F219" s="179">
        <v>73.9</v>
      </c>
      <c r="G219" s="175">
        <f t="shared" si="6"/>
        <v>100</v>
      </c>
    </row>
    <row r="220" spans="1:7" ht="51" customHeight="1">
      <c r="A220" s="29"/>
      <c r="B220" s="68"/>
      <c r="C220" s="136" t="s">
        <v>423</v>
      </c>
      <c r="D220" s="133" t="s">
        <v>424</v>
      </c>
      <c r="E220" s="179">
        <v>372.6</v>
      </c>
      <c r="F220" s="179">
        <v>372.6</v>
      </c>
      <c r="G220" s="175">
        <f t="shared" si="6"/>
        <v>100</v>
      </c>
    </row>
    <row r="221" spans="1:7" ht="41.25" customHeight="1">
      <c r="A221" s="29"/>
      <c r="B221" s="68"/>
      <c r="C221" s="136" t="s">
        <v>147</v>
      </c>
      <c r="D221" s="133" t="s">
        <v>20</v>
      </c>
      <c r="E221" s="179">
        <v>8337.1</v>
      </c>
      <c r="F221" s="179">
        <v>8337.1</v>
      </c>
      <c r="G221" s="175">
        <f aca="true" t="shared" si="7" ref="G221:G237">F221/E221*100</f>
        <v>100</v>
      </c>
    </row>
    <row r="222" spans="1:7" ht="64.5" customHeight="1">
      <c r="A222" s="29"/>
      <c r="B222" s="68"/>
      <c r="C222" s="138" t="s">
        <v>21</v>
      </c>
      <c r="D222" s="133" t="s">
        <v>22</v>
      </c>
      <c r="E222" s="179">
        <v>1808.6</v>
      </c>
      <c r="F222" s="179">
        <v>1808.6</v>
      </c>
      <c r="G222" s="175">
        <f t="shared" si="7"/>
        <v>100</v>
      </c>
    </row>
    <row r="223" spans="1:7" ht="27" customHeight="1">
      <c r="A223" s="29"/>
      <c r="B223" s="68"/>
      <c r="C223" s="138" t="s">
        <v>393</v>
      </c>
      <c r="D223" s="133" t="s">
        <v>23</v>
      </c>
      <c r="E223" s="179">
        <v>12139.7</v>
      </c>
      <c r="F223" s="179">
        <v>12139.7</v>
      </c>
      <c r="G223" s="175">
        <f t="shared" si="7"/>
        <v>100</v>
      </c>
    </row>
    <row r="224" spans="1:7" ht="55.5" customHeight="1" hidden="1">
      <c r="A224" s="29"/>
      <c r="B224" s="68"/>
      <c r="C224" s="138" t="s">
        <v>24</v>
      </c>
      <c r="D224" s="133" t="s">
        <v>25</v>
      </c>
      <c r="E224" s="179"/>
      <c r="F224" s="179"/>
      <c r="G224" s="175" t="e">
        <f t="shared" si="7"/>
        <v>#DIV/0!</v>
      </c>
    </row>
    <row r="225" spans="1:7" ht="41.25" customHeight="1">
      <c r="A225" s="29"/>
      <c r="B225" s="68"/>
      <c r="C225" s="138" t="s">
        <v>298</v>
      </c>
      <c r="D225" s="133" t="s">
        <v>26</v>
      </c>
      <c r="E225" s="179">
        <v>701.3</v>
      </c>
      <c r="F225" s="179">
        <v>699.4</v>
      </c>
      <c r="G225" s="175">
        <f t="shared" si="7"/>
        <v>99.72907457578782</v>
      </c>
    </row>
    <row r="226" spans="1:7" ht="51.75" customHeight="1">
      <c r="A226" s="29"/>
      <c r="B226" s="68"/>
      <c r="C226" s="124" t="s">
        <v>394</v>
      </c>
      <c r="D226" s="133" t="s">
        <v>27</v>
      </c>
      <c r="E226" s="179">
        <v>312413.7</v>
      </c>
      <c r="F226" s="179">
        <v>312413.7</v>
      </c>
      <c r="G226" s="175">
        <f t="shared" si="7"/>
        <v>100</v>
      </c>
    </row>
    <row r="227" spans="1:7" ht="50.25" customHeight="1">
      <c r="A227" s="29"/>
      <c r="B227" s="68"/>
      <c r="C227" s="124" t="s">
        <v>396</v>
      </c>
      <c r="D227" s="133" t="s">
        <v>28</v>
      </c>
      <c r="E227" s="179">
        <v>50</v>
      </c>
      <c r="F227" s="179">
        <v>50</v>
      </c>
      <c r="G227" s="175">
        <f t="shared" si="7"/>
        <v>100</v>
      </c>
    </row>
    <row r="228" spans="1:7" ht="15.75" customHeight="1">
      <c r="A228" s="29"/>
      <c r="B228" s="68"/>
      <c r="C228" s="212" t="s">
        <v>106</v>
      </c>
      <c r="D228" s="133" t="s">
        <v>72</v>
      </c>
      <c r="E228" s="178">
        <v>704</v>
      </c>
      <c r="F228" s="178">
        <v>704</v>
      </c>
      <c r="G228" s="175">
        <f t="shared" si="7"/>
        <v>100</v>
      </c>
    </row>
    <row r="229" spans="1:9" ht="14.25" customHeight="1">
      <c r="A229" s="29"/>
      <c r="B229" s="68"/>
      <c r="C229" s="213"/>
      <c r="D229" s="133" t="s">
        <v>73</v>
      </c>
      <c r="E229" s="179">
        <v>3197.1</v>
      </c>
      <c r="F229" s="179">
        <v>3197.1</v>
      </c>
      <c r="G229" s="175">
        <f t="shared" si="7"/>
        <v>100</v>
      </c>
      <c r="H229" s="170"/>
      <c r="I229" s="170"/>
    </row>
    <row r="230" spans="1:7" ht="14.25" customHeight="1">
      <c r="A230" s="29"/>
      <c r="B230" s="68"/>
      <c r="C230" s="214"/>
      <c r="D230" s="133" t="s">
        <v>74</v>
      </c>
      <c r="E230" s="178">
        <v>8096</v>
      </c>
      <c r="F230" s="178">
        <v>8096</v>
      </c>
      <c r="G230" s="175">
        <f t="shared" si="7"/>
        <v>100</v>
      </c>
    </row>
    <row r="231" spans="1:7" ht="16.5" customHeight="1">
      <c r="A231" s="29"/>
      <c r="B231" s="68"/>
      <c r="C231" s="212" t="s">
        <v>406</v>
      </c>
      <c r="D231" s="133" t="s">
        <v>75</v>
      </c>
      <c r="E231" s="178">
        <v>17542.2</v>
      </c>
      <c r="F231" s="178">
        <v>17542.2</v>
      </c>
      <c r="G231" s="175">
        <f t="shared" si="7"/>
        <v>100</v>
      </c>
    </row>
    <row r="232" spans="1:7" ht="21.75" customHeight="1">
      <c r="A232" s="29"/>
      <c r="B232" s="68"/>
      <c r="C232" s="215"/>
      <c r="D232" s="133" t="s">
        <v>76</v>
      </c>
      <c r="E232" s="178">
        <v>14645.3</v>
      </c>
      <c r="F232" s="178">
        <v>14645.3</v>
      </c>
      <c r="G232" s="175">
        <f t="shared" si="7"/>
        <v>100</v>
      </c>
    </row>
    <row r="233" spans="1:7" ht="27.75" customHeight="1">
      <c r="A233" s="29"/>
      <c r="B233" s="68"/>
      <c r="C233" s="124" t="s">
        <v>499</v>
      </c>
      <c r="D233" s="133" t="s">
        <v>77</v>
      </c>
      <c r="E233" s="178">
        <v>33.5</v>
      </c>
      <c r="F233" s="178">
        <v>0</v>
      </c>
      <c r="G233" s="175">
        <f t="shared" si="7"/>
        <v>0</v>
      </c>
    </row>
    <row r="234" spans="1:7" ht="27.75" customHeight="1">
      <c r="A234" s="29"/>
      <c r="B234" s="68"/>
      <c r="C234" s="124" t="s">
        <v>105</v>
      </c>
      <c r="D234" s="133" t="s">
        <v>425</v>
      </c>
      <c r="E234" s="178">
        <v>597.3</v>
      </c>
      <c r="F234" s="178">
        <v>597.3</v>
      </c>
      <c r="G234" s="175">
        <f t="shared" si="7"/>
        <v>100</v>
      </c>
    </row>
    <row r="235" spans="1:7" ht="64.5" customHeight="1">
      <c r="A235" s="29"/>
      <c r="B235" s="70"/>
      <c r="C235" s="151" t="s">
        <v>78</v>
      </c>
      <c r="D235" s="133" t="s">
        <v>79</v>
      </c>
      <c r="E235" s="178">
        <v>33520</v>
      </c>
      <c r="F235" s="179">
        <v>33520</v>
      </c>
      <c r="G235" s="175">
        <f t="shared" si="7"/>
        <v>100</v>
      </c>
    </row>
    <row r="236" spans="1:7" ht="39" customHeight="1">
      <c r="A236" s="29"/>
      <c r="B236" s="70"/>
      <c r="C236" s="140" t="s">
        <v>479</v>
      </c>
      <c r="D236" s="133" t="s">
        <v>81</v>
      </c>
      <c r="E236" s="178">
        <v>88.3</v>
      </c>
      <c r="F236" s="178">
        <v>88.3</v>
      </c>
      <c r="G236" s="175">
        <f t="shared" si="7"/>
        <v>100</v>
      </c>
    </row>
    <row r="237" spans="1:7" ht="39.75" customHeight="1">
      <c r="A237" s="29"/>
      <c r="B237" s="70"/>
      <c r="C237" s="140" t="s">
        <v>80</v>
      </c>
      <c r="D237" s="133" t="s">
        <v>82</v>
      </c>
      <c r="E237" s="178">
        <v>1016.2</v>
      </c>
      <c r="F237" s="178">
        <v>1016.2</v>
      </c>
      <c r="G237" s="175">
        <f t="shared" si="7"/>
        <v>100</v>
      </c>
    </row>
    <row r="238" spans="1:7" ht="17.25" customHeight="1">
      <c r="A238" s="29"/>
      <c r="B238" s="70" t="s">
        <v>187</v>
      </c>
      <c r="C238" s="15" t="s">
        <v>148</v>
      </c>
      <c r="D238" s="60" t="s">
        <v>443</v>
      </c>
      <c r="E238" s="184">
        <f>E239+E240+E241+E242</f>
        <v>1536.3</v>
      </c>
      <c r="F238" s="184">
        <f>F239+F240+F241+F242</f>
        <v>1528.4</v>
      </c>
      <c r="G238" s="184">
        <v>0</v>
      </c>
    </row>
    <row r="239" spans="1:7" ht="35.25" customHeight="1">
      <c r="A239" s="29"/>
      <c r="B239" s="70"/>
      <c r="C239" s="199" t="s">
        <v>426</v>
      </c>
      <c r="D239" s="66" t="s">
        <v>427</v>
      </c>
      <c r="E239" s="185">
        <v>1000</v>
      </c>
      <c r="F239" s="185">
        <v>992.1</v>
      </c>
      <c r="G239" s="175">
        <f aca="true" t="shared" si="8" ref="G239:G246">F239/E239*100</f>
        <v>99.21</v>
      </c>
    </row>
    <row r="240" spans="1:7" ht="36" customHeight="1">
      <c r="A240" s="29"/>
      <c r="B240" s="70"/>
      <c r="C240" s="27" t="s">
        <v>328</v>
      </c>
      <c r="D240" s="67" t="s">
        <v>331</v>
      </c>
      <c r="E240" s="182">
        <v>10.6</v>
      </c>
      <c r="F240" s="182">
        <v>10.6</v>
      </c>
      <c r="G240" s="175">
        <f t="shared" si="8"/>
        <v>100</v>
      </c>
    </row>
    <row r="241" spans="1:7" ht="36" customHeight="1">
      <c r="A241" s="29"/>
      <c r="B241" s="70"/>
      <c r="C241" s="27" t="s">
        <v>329</v>
      </c>
      <c r="D241" s="67" t="s">
        <v>332</v>
      </c>
      <c r="E241" s="182">
        <v>500</v>
      </c>
      <c r="F241" s="182">
        <v>500</v>
      </c>
      <c r="G241" s="175">
        <f t="shared" si="8"/>
        <v>100</v>
      </c>
    </row>
    <row r="242" spans="1:7" ht="35.25" customHeight="1">
      <c r="A242" s="29"/>
      <c r="B242" s="70"/>
      <c r="C242" s="27" t="s">
        <v>330</v>
      </c>
      <c r="D242" s="67" t="s">
        <v>333</v>
      </c>
      <c r="E242" s="182">
        <v>25.7</v>
      </c>
      <c r="F242" s="182">
        <v>25.7</v>
      </c>
      <c r="G242" s="175">
        <f t="shared" si="8"/>
        <v>100</v>
      </c>
    </row>
    <row r="243" spans="1:7" ht="24" customHeight="1">
      <c r="A243" s="29"/>
      <c r="B243" s="70" t="s">
        <v>83</v>
      </c>
      <c r="C243" s="71" t="s">
        <v>29</v>
      </c>
      <c r="D243" s="118" t="s">
        <v>30</v>
      </c>
      <c r="E243" s="186">
        <f>E244</f>
        <v>38082.3</v>
      </c>
      <c r="F243" s="186"/>
      <c r="G243" s="187">
        <f t="shared" si="8"/>
        <v>0</v>
      </c>
    </row>
    <row r="244" spans="1:7" ht="18" customHeight="1">
      <c r="A244" s="29"/>
      <c r="B244" s="68"/>
      <c r="C244" s="72" t="s">
        <v>31</v>
      </c>
      <c r="D244" s="67" t="s">
        <v>32</v>
      </c>
      <c r="E244" s="185">
        <v>38082.3</v>
      </c>
      <c r="F244" s="185">
        <v>0</v>
      </c>
      <c r="G244" s="175">
        <f t="shared" si="8"/>
        <v>0</v>
      </c>
    </row>
    <row r="245" spans="1:7" ht="42.75" customHeight="1">
      <c r="A245" s="159"/>
      <c r="B245" s="155" t="s">
        <v>84</v>
      </c>
      <c r="C245" s="156" t="s">
        <v>225</v>
      </c>
      <c r="D245" s="157" t="s">
        <v>33</v>
      </c>
      <c r="E245" s="178">
        <v>37.6</v>
      </c>
      <c r="F245" s="178">
        <v>37.6</v>
      </c>
      <c r="G245" s="175">
        <f t="shared" si="8"/>
        <v>100</v>
      </c>
    </row>
    <row r="246" spans="1:7" ht="40.5" customHeight="1">
      <c r="A246" s="159"/>
      <c r="B246" s="155" t="s">
        <v>36</v>
      </c>
      <c r="C246" s="156" t="s">
        <v>34</v>
      </c>
      <c r="D246" s="158" t="s">
        <v>35</v>
      </c>
      <c r="E246" s="178">
        <v>-278.6</v>
      </c>
      <c r="F246" s="178">
        <v>-278.6</v>
      </c>
      <c r="G246" s="175">
        <f t="shared" si="8"/>
        <v>100</v>
      </c>
    </row>
    <row r="247" spans="1:7" ht="15.75" customHeight="1" hidden="1">
      <c r="A247" s="29"/>
      <c r="B247" s="80"/>
      <c r="C247" s="107"/>
      <c r="D247" s="108"/>
      <c r="E247" s="109"/>
      <c r="F247" s="109"/>
      <c r="G247" s="109"/>
    </row>
    <row r="248" spans="1:7" ht="24.75" customHeight="1" hidden="1">
      <c r="A248" s="1"/>
      <c r="B248" s="80"/>
      <c r="C248" s="110"/>
      <c r="D248" s="111"/>
      <c r="E248" s="112"/>
      <c r="F248" s="113"/>
      <c r="G248" s="114"/>
    </row>
    <row r="249" spans="1:7" ht="25.5" customHeight="1" hidden="1">
      <c r="A249" s="1"/>
      <c r="B249" s="80"/>
      <c r="C249" s="110"/>
      <c r="D249" s="111"/>
      <c r="E249" s="112"/>
      <c r="F249" s="113"/>
      <c r="G249" s="114"/>
    </row>
    <row r="250" spans="1:7" ht="67.5" customHeight="1">
      <c r="A250" s="1"/>
      <c r="B250" s="80"/>
      <c r="C250" s="163"/>
      <c r="E250" s="171"/>
      <c r="F250" s="154"/>
      <c r="G250" s="114"/>
    </row>
    <row r="251" spans="1:8" ht="248.25" customHeight="1">
      <c r="A251" s="1"/>
      <c r="B251" s="80"/>
      <c r="C251" s="115"/>
      <c r="D251" s="116"/>
      <c r="E251" s="117"/>
      <c r="F251" s="117"/>
      <c r="G251" s="114"/>
      <c r="H251" s="26"/>
    </row>
    <row r="252" spans="2:7" ht="0.75" customHeight="1">
      <c r="B252" s="77"/>
      <c r="C252" s="25"/>
      <c r="D252" s="74" t="s">
        <v>221</v>
      </c>
      <c r="G252" s="77"/>
    </row>
    <row r="253" spans="2:7" ht="6.75" customHeight="1" hidden="1">
      <c r="B253" s="77"/>
      <c r="C253" s="19"/>
      <c r="D253" s="20"/>
      <c r="F253" s="98"/>
      <c r="G253" s="120"/>
    </row>
    <row r="254" spans="2:7" ht="38.25" customHeight="1" hidden="1">
      <c r="B254" s="77"/>
      <c r="C254" s="19"/>
      <c r="D254" s="20"/>
      <c r="F254" s="98"/>
      <c r="G254" s="120"/>
    </row>
    <row r="255" spans="2:7" ht="117" customHeight="1" hidden="1">
      <c r="B255" s="77"/>
      <c r="C255" s="19"/>
      <c r="D255" s="20"/>
      <c r="F255" s="98"/>
      <c r="G255" s="120"/>
    </row>
    <row r="256" spans="2:7" ht="17.25" customHeight="1" hidden="1">
      <c r="B256" s="77"/>
      <c r="C256" s="19"/>
      <c r="D256" s="20"/>
      <c r="F256" s="98"/>
      <c r="G256" s="120"/>
    </row>
    <row r="257" spans="2:9" ht="27.75" customHeight="1" hidden="1">
      <c r="B257" s="77"/>
      <c r="C257" s="19"/>
      <c r="D257" s="20"/>
      <c r="F257" s="98"/>
      <c r="G257" s="120"/>
      <c r="H257" s="119"/>
      <c r="I257" s="119"/>
    </row>
    <row r="258" spans="2:9" ht="46.5" customHeight="1" hidden="1">
      <c r="B258" s="77"/>
      <c r="C258" s="19"/>
      <c r="D258" s="20"/>
      <c r="F258" s="98"/>
      <c r="G258" s="120"/>
      <c r="H258" s="119"/>
      <c r="I258" s="119"/>
    </row>
    <row r="259" spans="2:9" ht="12.75" customHeight="1" hidden="1">
      <c r="B259" s="77"/>
      <c r="C259" s="19"/>
      <c r="D259" s="20"/>
      <c r="F259" s="98"/>
      <c r="G259" s="120"/>
      <c r="H259" s="119"/>
      <c r="I259" s="119"/>
    </row>
    <row r="260" spans="3:9" ht="18.75" customHeight="1">
      <c r="C260" s="4"/>
      <c r="D260" s="5"/>
      <c r="E260"/>
      <c r="F260" s="206" t="s">
        <v>390</v>
      </c>
      <c r="G260" s="207"/>
      <c r="H260" s="119"/>
      <c r="I260" s="119"/>
    </row>
    <row r="261" spans="3:9" ht="50.25" customHeight="1">
      <c r="C261" s="4"/>
      <c r="D261" s="5"/>
      <c r="E261" s="208" t="s">
        <v>486</v>
      </c>
      <c r="F261" s="209"/>
      <c r="G261" s="209"/>
      <c r="H261" s="119"/>
      <c r="I261" s="119"/>
    </row>
    <row r="262" spans="3:9" ht="18.75" customHeight="1">
      <c r="C262" s="4"/>
      <c r="D262" s="5"/>
      <c r="F262" s="202"/>
      <c r="G262" s="202"/>
      <c r="H262" s="119"/>
      <c r="I262" s="119"/>
    </row>
    <row r="263" spans="3:9" ht="53.25" customHeight="1">
      <c r="C263" s="200" t="s">
        <v>318</v>
      </c>
      <c r="D263" s="203"/>
      <c r="E263" s="203"/>
      <c r="F263" s="203"/>
      <c r="G263" s="201"/>
      <c r="H263" s="119"/>
      <c r="I263" s="119"/>
    </row>
    <row r="264" spans="3:9" ht="52.5" customHeight="1">
      <c r="C264" s="17" t="s">
        <v>143</v>
      </c>
      <c r="D264" s="23" t="s">
        <v>228</v>
      </c>
      <c r="E264" s="160" t="s">
        <v>341</v>
      </c>
      <c r="F264" s="23" t="s">
        <v>319</v>
      </c>
      <c r="G264" s="162" t="s">
        <v>87</v>
      </c>
      <c r="H264" s="119"/>
      <c r="I264" s="119"/>
    </row>
    <row r="265" spans="3:9" ht="1.5" customHeight="1">
      <c r="C265" s="7" t="s">
        <v>167</v>
      </c>
      <c r="D265" s="8" t="s">
        <v>168</v>
      </c>
      <c r="E265" s="99"/>
      <c r="F265" s="100">
        <v>-7124.433</v>
      </c>
      <c r="G265" s="79"/>
      <c r="H265" s="119"/>
      <c r="I265" s="119"/>
    </row>
    <row r="266" spans="3:9" ht="18.75" customHeight="1">
      <c r="C266" s="122" t="s">
        <v>169</v>
      </c>
      <c r="D266" s="123"/>
      <c r="E266" s="190">
        <f>E267</f>
        <v>22856.600000000093</v>
      </c>
      <c r="F266" s="191">
        <f>F267</f>
        <v>-78795.09999999986</v>
      </c>
      <c r="G266" s="192">
        <f aca="true" t="shared" si="9" ref="G266:G275">F266/E266*100</f>
        <v>-344.7367499978105</v>
      </c>
      <c r="H266" s="119"/>
      <c r="I266" s="119"/>
    </row>
    <row r="267" spans="3:9" ht="29.25" customHeight="1">
      <c r="C267" s="24" t="s">
        <v>500</v>
      </c>
      <c r="D267" s="51" t="s">
        <v>208</v>
      </c>
      <c r="E267" s="193">
        <f>E268+E273+E283+E278</f>
        <v>22856.600000000093</v>
      </c>
      <c r="F267" s="193">
        <f>F268+F273+F283+F278</f>
        <v>-78795.09999999986</v>
      </c>
      <c r="G267" s="185">
        <f t="shared" si="9"/>
        <v>-344.7367499978105</v>
      </c>
      <c r="H267" s="119"/>
      <c r="I267" s="119"/>
    </row>
    <row r="268" spans="3:9" ht="27.75" customHeight="1">
      <c r="C268" s="9" t="s">
        <v>172</v>
      </c>
      <c r="D268" s="51" t="s">
        <v>209</v>
      </c>
      <c r="E268" s="193">
        <f>E269+E271</f>
        <v>0</v>
      </c>
      <c r="F268" s="185">
        <f>F269+F271</f>
        <v>0</v>
      </c>
      <c r="G268" s="185"/>
      <c r="H268" s="119"/>
      <c r="I268" s="119"/>
    </row>
    <row r="269" spans="3:9" ht="30.75" customHeight="1">
      <c r="C269" s="9" t="s">
        <v>173</v>
      </c>
      <c r="D269" s="51" t="s">
        <v>197</v>
      </c>
      <c r="E269" s="193">
        <f>E270</f>
        <v>198000</v>
      </c>
      <c r="F269" s="193">
        <f>F270</f>
        <v>198000</v>
      </c>
      <c r="G269" s="185">
        <f t="shared" si="9"/>
        <v>100</v>
      </c>
      <c r="H269" s="119"/>
      <c r="I269" s="119"/>
    </row>
    <row r="270" spans="3:9" ht="27.75" customHeight="1">
      <c r="C270" s="9" t="s">
        <v>175</v>
      </c>
      <c r="D270" s="51" t="s">
        <v>210</v>
      </c>
      <c r="E270" s="193">
        <v>198000</v>
      </c>
      <c r="F270" s="193">
        <v>198000</v>
      </c>
      <c r="G270" s="185">
        <f t="shared" si="9"/>
        <v>100</v>
      </c>
      <c r="H270" s="119"/>
      <c r="I270" s="119"/>
    </row>
    <row r="271" spans="3:9" ht="28.5" customHeight="1">
      <c r="C271" s="9" t="s">
        <v>176</v>
      </c>
      <c r="D271" s="51" t="s">
        <v>199</v>
      </c>
      <c r="E271" s="193">
        <f>E272</f>
        <v>-198000</v>
      </c>
      <c r="F271" s="193">
        <f>F272</f>
        <v>-198000</v>
      </c>
      <c r="G271" s="185">
        <f t="shared" si="9"/>
        <v>100</v>
      </c>
      <c r="H271" s="119"/>
      <c r="I271" s="119"/>
    </row>
    <row r="272" spans="3:9" ht="28.5" customHeight="1">
      <c r="C272" s="9" t="s">
        <v>177</v>
      </c>
      <c r="D272" s="51" t="s">
        <v>211</v>
      </c>
      <c r="E272" s="193">
        <v>-198000</v>
      </c>
      <c r="F272" s="193">
        <v>-198000</v>
      </c>
      <c r="G272" s="185">
        <f t="shared" si="9"/>
        <v>100</v>
      </c>
      <c r="H272" s="119"/>
      <c r="I272" s="119"/>
    </row>
    <row r="273" spans="3:9" ht="28.5" customHeight="1">
      <c r="C273" s="9" t="s">
        <v>178</v>
      </c>
      <c r="D273" s="51" t="s">
        <v>201</v>
      </c>
      <c r="E273" s="193">
        <f>E274+E276</f>
        <v>19486.5</v>
      </c>
      <c r="F273" s="193">
        <f>F274+F276</f>
        <v>19486.5</v>
      </c>
      <c r="G273" s="185">
        <f t="shared" si="9"/>
        <v>100</v>
      </c>
      <c r="H273" s="119"/>
      <c r="I273" s="119"/>
    </row>
    <row r="274" spans="3:9" ht="37.5" customHeight="1">
      <c r="C274" s="9" t="s">
        <v>257</v>
      </c>
      <c r="D274" s="51" t="s">
        <v>202</v>
      </c>
      <c r="E274" s="193">
        <f>E275</f>
        <v>34000</v>
      </c>
      <c r="F274" s="193">
        <f>F275</f>
        <v>34000</v>
      </c>
      <c r="G274" s="185">
        <f t="shared" si="9"/>
        <v>100</v>
      </c>
      <c r="H274" s="119"/>
      <c r="I274" s="119"/>
    </row>
    <row r="275" spans="3:9" ht="38.25" customHeight="1">
      <c r="C275" s="9" t="s">
        <v>258</v>
      </c>
      <c r="D275" s="51" t="s">
        <v>212</v>
      </c>
      <c r="E275" s="193">
        <v>34000</v>
      </c>
      <c r="F275" s="193">
        <v>34000</v>
      </c>
      <c r="G275" s="185">
        <f t="shared" si="9"/>
        <v>100</v>
      </c>
      <c r="H275" s="119"/>
      <c r="I275" s="119"/>
    </row>
    <row r="276" spans="3:9" ht="28.5" customHeight="1">
      <c r="C276" s="9" t="s">
        <v>259</v>
      </c>
      <c r="D276" s="51" t="s">
        <v>213</v>
      </c>
      <c r="E276" s="193">
        <f>E277</f>
        <v>-14513.5</v>
      </c>
      <c r="F276" s="193">
        <f>F277</f>
        <v>-14513.5</v>
      </c>
      <c r="G276" s="185">
        <f>F276/E276*100</f>
        <v>100</v>
      </c>
      <c r="H276" s="119"/>
      <c r="I276" s="119"/>
    </row>
    <row r="277" spans="3:9" ht="40.5" customHeight="1">
      <c r="C277" s="9" t="s">
        <v>260</v>
      </c>
      <c r="D277" s="51" t="s">
        <v>205</v>
      </c>
      <c r="E277" s="193">
        <v>-14513.5</v>
      </c>
      <c r="F277" s="193">
        <v>-14513.5</v>
      </c>
      <c r="G277" s="185">
        <f>F277/E277*100</f>
        <v>100</v>
      </c>
      <c r="H277" s="119"/>
      <c r="I277" s="119"/>
    </row>
    <row r="278" spans="3:9" ht="40.5" customHeight="1">
      <c r="C278" s="30" t="s">
        <v>402</v>
      </c>
      <c r="D278" s="56" t="s">
        <v>214</v>
      </c>
      <c r="E278" s="193">
        <f aca="true" t="shared" si="10" ref="E278:F281">E279</f>
        <v>0</v>
      </c>
      <c r="F278" s="193">
        <f t="shared" si="10"/>
        <v>0</v>
      </c>
      <c r="G278" s="185">
        <v>0</v>
      </c>
      <c r="H278" s="119"/>
      <c r="I278" s="119"/>
    </row>
    <row r="279" spans="3:9" ht="40.5" customHeight="1">
      <c r="C279" s="30" t="s">
        <v>403</v>
      </c>
      <c r="D279" s="56" t="s">
        <v>215</v>
      </c>
      <c r="E279" s="193">
        <f t="shared" si="10"/>
        <v>0</v>
      </c>
      <c r="F279" s="193">
        <f t="shared" si="10"/>
        <v>0</v>
      </c>
      <c r="G279" s="185">
        <v>0</v>
      </c>
      <c r="H279" s="119"/>
      <c r="I279" s="119"/>
    </row>
    <row r="280" spans="3:9" ht="55.5" customHeight="1">
      <c r="C280" s="30" t="s">
        <v>401</v>
      </c>
      <c r="D280" s="56" t="s">
        <v>216</v>
      </c>
      <c r="E280" s="193">
        <f t="shared" si="10"/>
        <v>0</v>
      </c>
      <c r="F280" s="193">
        <f t="shared" si="10"/>
        <v>0</v>
      </c>
      <c r="G280" s="185">
        <v>0</v>
      </c>
      <c r="H280" s="119"/>
      <c r="I280" s="119"/>
    </row>
    <row r="281" spans="3:9" ht="57.75" customHeight="1">
      <c r="C281" s="30" t="s">
        <v>400</v>
      </c>
      <c r="D281" s="56" t="s">
        <v>217</v>
      </c>
      <c r="E281" s="193">
        <f t="shared" si="10"/>
        <v>0</v>
      </c>
      <c r="F281" s="193">
        <f t="shared" si="10"/>
        <v>0</v>
      </c>
      <c r="G281" s="185">
        <v>0</v>
      </c>
      <c r="H281" s="119"/>
      <c r="I281" s="119"/>
    </row>
    <row r="282" spans="3:9" ht="40.5" customHeight="1">
      <c r="C282" s="30" t="s">
        <v>404</v>
      </c>
      <c r="D282" s="56" t="s">
        <v>218</v>
      </c>
      <c r="E282" s="193">
        <v>0</v>
      </c>
      <c r="F282" s="193">
        <v>0</v>
      </c>
      <c r="G282" s="185">
        <v>0</v>
      </c>
      <c r="H282" s="119"/>
      <c r="I282" s="119"/>
    </row>
    <row r="283" spans="3:9" ht="26.25" customHeight="1">
      <c r="C283" s="30" t="s">
        <v>162</v>
      </c>
      <c r="D283" s="57" t="s">
        <v>370</v>
      </c>
      <c r="E283" s="193">
        <f>E287+E284</f>
        <v>3370.100000000093</v>
      </c>
      <c r="F283" s="193">
        <f>F287+F284</f>
        <v>-98281.59999999986</v>
      </c>
      <c r="G283" s="185">
        <f aca="true" t="shared" si="11" ref="G283:G288">F283/E283*100</f>
        <v>-2916.2814159816367</v>
      </c>
      <c r="H283" s="119"/>
      <c r="I283" s="119"/>
    </row>
    <row r="284" spans="3:9" ht="29.25" customHeight="1">
      <c r="C284" s="9" t="s">
        <v>229</v>
      </c>
      <c r="D284" s="51" t="s">
        <v>219</v>
      </c>
      <c r="E284" s="193">
        <v>-2111070</v>
      </c>
      <c r="F284" s="193">
        <v>-2116688.8</v>
      </c>
      <c r="G284" s="185">
        <f t="shared" si="11"/>
        <v>100.26615886730426</v>
      </c>
      <c r="H284" s="119"/>
      <c r="I284" s="119"/>
    </row>
    <row r="285" spans="3:9" ht="32.25" customHeight="1" hidden="1">
      <c r="C285" s="18" t="s">
        <v>230</v>
      </c>
      <c r="D285" s="54" t="s">
        <v>231</v>
      </c>
      <c r="E285" s="193"/>
      <c r="F285" s="193"/>
      <c r="G285" s="185" t="e">
        <f t="shared" si="11"/>
        <v>#DIV/0!</v>
      </c>
      <c r="H285" s="119"/>
      <c r="I285" s="119"/>
    </row>
    <row r="286" spans="3:9" ht="17.25" customHeight="1" hidden="1">
      <c r="C286" s="18" t="s">
        <v>232</v>
      </c>
      <c r="D286" s="54" t="s">
        <v>233</v>
      </c>
      <c r="E286" s="193"/>
      <c r="F286" s="193"/>
      <c r="G286" s="185" t="e">
        <f t="shared" si="11"/>
        <v>#DIV/0!</v>
      </c>
      <c r="H286" s="119"/>
      <c r="I286" s="119"/>
    </row>
    <row r="287" spans="3:9" ht="27" customHeight="1">
      <c r="C287" s="9" t="s">
        <v>234</v>
      </c>
      <c r="D287" s="55" t="s">
        <v>220</v>
      </c>
      <c r="E287" s="193">
        <v>2114440.1</v>
      </c>
      <c r="F287" s="193">
        <v>2018407.2</v>
      </c>
      <c r="G287" s="185">
        <f t="shared" si="11"/>
        <v>95.45823501928477</v>
      </c>
      <c r="H287" s="119"/>
      <c r="I287" s="119"/>
    </row>
    <row r="288" spans="3:9" ht="19.5" customHeight="1">
      <c r="C288" s="22" t="s">
        <v>263</v>
      </c>
      <c r="D288" s="58"/>
      <c r="E288" s="190">
        <f>E267</f>
        <v>22856.600000000093</v>
      </c>
      <c r="F288" s="190">
        <f>F267</f>
        <v>-78795.09999999986</v>
      </c>
      <c r="G288" s="194">
        <f t="shared" si="11"/>
        <v>-344.7367499978105</v>
      </c>
      <c r="H288" s="119"/>
      <c r="I288" s="119"/>
    </row>
    <row r="289" spans="3:9" ht="134.25" customHeight="1">
      <c r="C289" s="163"/>
      <c r="E289" s="171"/>
      <c r="F289" s="154"/>
      <c r="G289" s="77"/>
      <c r="H289" s="119"/>
      <c r="I289" s="119"/>
    </row>
    <row r="290" spans="7:9" ht="113.25" customHeight="1">
      <c r="G290" s="77"/>
      <c r="H290" s="119"/>
      <c r="I290" s="119"/>
    </row>
    <row r="291" spans="3:9" ht="57.75" customHeight="1">
      <c r="C291" s="21"/>
      <c r="D291" s="46"/>
      <c r="E291" s="101"/>
      <c r="F291" s="102"/>
      <c r="G291" s="77"/>
      <c r="H291" s="119"/>
      <c r="I291" s="119"/>
    </row>
    <row r="292" spans="3:9" ht="7.5" customHeight="1" hidden="1">
      <c r="C292" s="21"/>
      <c r="D292" s="46"/>
      <c r="E292" s="101"/>
      <c r="F292" s="102"/>
      <c r="G292" s="77"/>
      <c r="H292" s="119"/>
      <c r="I292" s="119"/>
    </row>
    <row r="293" spans="3:9" ht="84.75" customHeight="1" hidden="1">
      <c r="C293" s="21"/>
      <c r="D293" s="46"/>
      <c r="E293" s="101"/>
      <c r="F293" s="102"/>
      <c r="G293" s="77"/>
      <c r="H293" s="119"/>
      <c r="I293" s="119"/>
    </row>
    <row r="294" spans="3:9" ht="30" customHeight="1" hidden="1">
      <c r="C294" s="21"/>
      <c r="D294" s="46"/>
      <c r="E294" s="101"/>
      <c r="F294" s="102"/>
      <c r="G294" s="77"/>
      <c r="H294" s="119"/>
      <c r="I294" s="119"/>
    </row>
    <row r="295" spans="3:9" ht="61.5" customHeight="1" hidden="1">
      <c r="C295" s="21"/>
      <c r="D295" s="46"/>
      <c r="E295" s="101"/>
      <c r="F295" s="102"/>
      <c r="G295" s="77"/>
      <c r="H295" s="119"/>
      <c r="I295" s="119"/>
    </row>
    <row r="296" spans="5:9" ht="43.5" customHeight="1" hidden="1">
      <c r="E296" s="86"/>
      <c r="F296" s="204"/>
      <c r="G296" s="204"/>
      <c r="H296" s="119"/>
      <c r="I296" s="119"/>
    </row>
    <row r="297" spans="5:9" ht="12.75" customHeight="1" hidden="1">
      <c r="E297" s="103"/>
      <c r="F297" s="205"/>
      <c r="G297" s="205"/>
      <c r="H297" s="121"/>
      <c r="I297" s="121"/>
    </row>
    <row r="298" spans="5:9" ht="28.5" customHeight="1" hidden="1">
      <c r="E298" s="205"/>
      <c r="F298" s="202"/>
      <c r="G298" s="202"/>
      <c r="H298" s="76"/>
      <c r="I298" s="119"/>
    </row>
    <row r="299" spans="5:9" ht="15.75" customHeight="1">
      <c r="E299"/>
      <c r="F299" s="206" t="s">
        <v>391</v>
      </c>
      <c r="G299" s="207"/>
      <c r="H299" s="119"/>
      <c r="I299" s="119"/>
    </row>
    <row r="300" spans="5:9" ht="56.25" customHeight="1">
      <c r="E300" s="208" t="s">
        <v>484</v>
      </c>
      <c r="F300" s="209"/>
      <c r="G300" s="209"/>
      <c r="H300" s="119"/>
      <c r="I300" s="119"/>
    </row>
    <row r="301" spans="5:9" ht="12.75">
      <c r="E301" s="86"/>
      <c r="F301" s="80"/>
      <c r="G301" s="80"/>
      <c r="H301" s="119"/>
      <c r="I301" s="119"/>
    </row>
    <row r="302" spans="3:9" ht="40.5" customHeight="1">
      <c r="C302" s="200" t="s">
        <v>320</v>
      </c>
      <c r="D302" s="201"/>
      <c r="E302" s="201"/>
      <c r="F302" s="201"/>
      <c r="G302" s="201"/>
      <c r="H302" s="16"/>
      <c r="I302" s="119"/>
    </row>
    <row r="303" spans="7:9" ht="12.75">
      <c r="G303" s="77"/>
      <c r="H303" s="119"/>
      <c r="I303" s="119"/>
    </row>
    <row r="304" spans="3:9" ht="60" customHeight="1">
      <c r="C304" s="17" t="s">
        <v>110</v>
      </c>
      <c r="D304" s="23" t="s">
        <v>228</v>
      </c>
      <c r="E304" s="160" t="s">
        <v>341</v>
      </c>
      <c r="F304" s="161" t="s">
        <v>342</v>
      </c>
      <c r="G304" s="162" t="s">
        <v>87</v>
      </c>
      <c r="H304" s="119"/>
      <c r="I304" s="119"/>
    </row>
    <row r="305" spans="3:9" ht="0.75" customHeight="1" hidden="1">
      <c r="C305" s="7" t="s">
        <v>167</v>
      </c>
      <c r="D305" s="8" t="s">
        <v>168</v>
      </c>
      <c r="E305" s="99"/>
      <c r="F305" s="104">
        <v>-7124.433</v>
      </c>
      <c r="G305" s="79"/>
      <c r="H305" s="119"/>
      <c r="I305" s="119"/>
    </row>
    <row r="306" spans="3:9" ht="12.75" customHeight="1" hidden="1">
      <c r="C306" s="9" t="s">
        <v>169</v>
      </c>
      <c r="D306" s="10"/>
      <c r="E306" s="105"/>
      <c r="F306" s="104">
        <v>9400</v>
      </c>
      <c r="G306" s="79"/>
      <c r="H306" s="119"/>
      <c r="I306" s="119"/>
    </row>
    <row r="307" spans="3:9" ht="25.5" customHeight="1" hidden="1">
      <c r="C307" s="9" t="s">
        <v>170</v>
      </c>
      <c r="D307" s="10" t="s">
        <v>171</v>
      </c>
      <c r="E307" s="105"/>
      <c r="F307" s="104">
        <v>9400</v>
      </c>
      <c r="G307" s="79"/>
      <c r="H307" s="119"/>
      <c r="I307" s="119"/>
    </row>
    <row r="308" spans="3:9" ht="16.5" customHeight="1">
      <c r="C308" s="9" t="s">
        <v>172</v>
      </c>
      <c r="D308" s="51" t="s">
        <v>192</v>
      </c>
      <c r="E308" s="195">
        <f>E309+E311</f>
        <v>0</v>
      </c>
      <c r="F308" s="195">
        <f>F309+F311</f>
        <v>0</v>
      </c>
      <c r="G308" s="185"/>
      <c r="H308" s="119"/>
      <c r="I308" s="119"/>
    </row>
    <row r="309" spans="3:9" ht="25.5">
      <c r="C309" s="9" t="s">
        <v>173</v>
      </c>
      <c r="D309" s="51" t="s">
        <v>197</v>
      </c>
      <c r="E309" s="195">
        <f>E310</f>
        <v>198000</v>
      </c>
      <c r="F309" s="195">
        <f>F310</f>
        <v>198000</v>
      </c>
      <c r="G309" s="185">
        <f>F309/E309*100</f>
        <v>100</v>
      </c>
      <c r="H309" s="119"/>
      <c r="I309" s="119"/>
    </row>
    <row r="310" spans="3:9" ht="25.5">
      <c r="C310" s="9" t="s">
        <v>175</v>
      </c>
      <c r="D310" s="51" t="s">
        <v>198</v>
      </c>
      <c r="E310" s="195">
        <v>198000</v>
      </c>
      <c r="F310" s="195">
        <v>198000</v>
      </c>
      <c r="G310" s="185">
        <f>F310/E310*100</f>
        <v>100</v>
      </c>
      <c r="H310" s="119"/>
      <c r="I310" s="119"/>
    </row>
    <row r="311" spans="3:9" ht="25.5">
      <c r="C311" s="9" t="s">
        <v>176</v>
      </c>
      <c r="D311" s="51" t="s">
        <v>199</v>
      </c>
      <c r="E311" s="195">
        <f>E312</f>
        <v>-198000</v>
      </c>
      <c r="F311" s="195">
        <f>F312</f>
        <v>-198000</v>
      </c>
      <c r="G311" s="185">
        <f>F311/E311*100</f>
        <v>100</v>
      </c>
      <c r="H311" s="119"/>
      <c r="I311" s="119"/>
    </row>
    <row r="312" spans="3:9" ht="24.75" customHeight="1">
      <c r="C312" s="9" t="s">
        <v>177</v>
      </c>
      <c r="D312" s="51" t="s">
        <v>200</v>
      </c>
      <c r="E312" s="195">
        <v>-198000</v>
      </c>
      <c r="F312" s="195">
        <v>-198000</v>
      </c>
      <c r="G312" s="185">
        <f>F312/E312*100</f>
        <v>100</v>
      </c>
      <c r="H312" s="119"/>
      <c r="I312" s="119"/>
    </row>
    <row r="313" spans="3:9" ht="25.5">
      <c r="C313" s="9" t="s">
        <v>178</v>
      </c>
      <c r="D313" s="51" t="s">
        <v>201</v>
      </c>
      <c r="E313" s="196">
        <f>E314+E316</f>
        <v>19486.5</v>
      </c>
      <c r="F313" s="196">
        <f>F314+F316</f>
        <v>19486.5</v>
      </c>
      <c r="G313" s="185">
        <f>F313/E313*100</f>
        <v>100</v>
      </c>
      <c r="H313" s="119"/>
      <c r="I313" s="119"/>
    </row>
    <row r="314" spans="3:9" ht="25.5">
      <c r="C314" s="9" t="s">
        <v>257</v>
      </c>
      <c r="D314" s="51" t="s">
        <v>202</v>
      </c>
      <c r="E314" s="196">
        <f>E315</f>
        <v>34000</v>
      </c>
      <c r="F314" s="196">
        <f>F315</f>
        <v>34000</v>
      </c>
      <c r="G314" s="185">
        <v>0</v>
      </c>
      <c r="H314" s="119"/>
      <c r="I314" s="119"/>
    </row>
    <row r="315" spans="3:9" ht="38.25" customHeight="1">
      <c r="C315" s="9" t="s">
        <v>258</v>
      </c>
      <c r="D315" s="51" t="s">
        <v>203</v>
      </c>
      <c r="E315" s="196">
        <v>34000</v>
      </c>
      <c r="F315" s="195">
        <v>34000</v>
      </c>
      <c r="G315" s="185">
        <v>0</v>
      </c>
      <c r="H315" s="119"/>
      <c r="I315" s="119"/>
    </row>
    <row r="316" spans="3:9" ht="25.5">
      <c r="C316" s="9" t="s">
        <v>259</v>
      </c>
      <c r="D316" s="51" t="s">
        <v>204</v>
      </c>
      <c r="E316" s="195">
        <f>E317</f>
        <v>-14513.5</v>
      </c>
      <c r="F316" s="195">
        <f>F317</f>
        <v>-14513.5</v>
      </c>
      <c r="G316" s="185">
        <f>F316/E316*100</f>
        <v>100</v>
      </c>
      <c r="H316" s="119"/>
      <c r="I316" s="119"/>
    </row>
    <row r="317" spans="3:9" ht="25.5">
      <c r="C317" s="9" t="s">
        <v>260</v>
      </c>
      <c r="D317" s="51" t="s">
        <v>205</v>
      </c>
      <c r="E317" s="195">
        <v>-14513.5</v>
      </c>
      <c r="F317" s="195">
        <v>-14513.5</v>
      </c>
      <c r="G317" s="185">
        <f>F317/E317*100</f>
        <v>100</v>
      </c>
      <c r="H317" s="119"/>
      <c r="I317" s="119"/>
    </row>
    <row r="318" spans="3:9" ht="12.75">
      <c r="C318" s="31" t="s">
        <v>402</v>
      </c>
      <c r="D318" s="52" t="s">
        <v>196</v>
      </c>
      <c r="E318" s="185">
        <f aca="true" t="shared" si="12" ref="E318:F321">E319</f>
        <v>0</v>
      </c>
      <c r="F318" s="185">
        <f t="shared" si="12"/>
        <v>0</v>
      </c>
      <c r="G318" s="185">
        <v>0</v>
      </c>
      <c r="H318" s="119"/>
      <c r="I318" s="119"/>
    </row>
    <row r="319" spans="3:9" ht="12.75">
      <c r="C319" s="31" t="s">
        <v>403</v>
      </c>
      <c r="D319" s="52" t="s">
        <v>195</v>
      </c>
      <c r="E319" s="185">
        <f t="shared" si="12"/>
        <v>0</v>
      </c>
      <c r="F319" s="185">
        <f t="shared" si="12"/>
        <v>0</v>
      </c>
      <c r="G319" s="185">
        <v>0</v>
      </c>
      <c r="H319" s="119"/>
      <c r="I319" s="119"/>
    </row>
    <row r="320" spans="3:9" ht="51">
      <c r="C320" s="31" t="s">
        <v>401</v>
      </c>
      <c r="D320" s="52" t="s">
        <v>194</v>
      </c>
      <c r="E320" s="185">
        <f t="shared" si="12"/>
        <v>0</v>
      </c>
      <c r="F320" s="185">
        <f t="shared" si="12"/>
        <v>0</v>
      </c>
      <c r="G320" s="185">
        <v>0</v>
      </c>
      <c r="H320" s="119"/>
      <c r="I320" s="119"/>
    </row>
    <row r="321" spans="3:9" ht="51">
      <c r="C321" s="31" t="s">
        <v>400</v>
      </c>
      <c r="D321" s="52" t="s">
        <v>193</v>
      </c>
      <c r="E321" s="185">
        <f t="shared" si="12"/>
        <v>0</v>
      </c>
      <c r="F321" s="185">
        <f t="shared" si="12"/>
        <v>0</v>
      </c>
      <c r="G321" s="185">
        <v>0</v>
      </c>
      <c r="H321" s="119"/>
      <c r="I321" s="119"/>
    </row>
    <row r="322" spans="3:9" ht="25.5">
      <c r="C322" s="31" t="s">
        <v>404</v>
      </c>
      <c r="D322" s="52" t="s">
        <v>191</v>
      </c>
      <c r="E322" s="185">
        <v>0</v>
      </c>
      <c r="F322" s="185">
        <v>0</v>
      </c>
      <c r="G322" s="185">
        <v>0</v>
      </c>
      <c r="H322" s="119"/>
      <c r="I322" s="119"/>
    </row>
    <row r="323" spans="3:9" ht="12.75">
      <c r="C323" s="31" t="s">
        <v>369</v>
      </c>
      <c r="D323" s="53" t="s">
        <v>370</v>
      </c>
      <c r="E323" s="195">
        <f>E327+E324</f>
        <v>3370.100000000093</v>
      </c>
      <c r="F323" s="197">
        <f>F327+F324</f>
        <v>-98281.59999999986</v>
      </c>
      <c r="G323" s="185">
        <f aca="true" t="shared" si="13" ref="G323:G328">F323/E323*100</f>
        <v>-2916.2814159816367</v>
      </c>
      <c r="H323" s="119"/>
      <c r="I323" s="119"/>
    </row>
    <row r="324" spans="3:9" ht="21" customHeight="1">
      <c r="C324" s="9" t="s">
        <v>229</v>
      </c>
      <c r="D324" s="51" t="s">
        <v>206</v>
      </c>
      <c r="E324" s="185">
        <v>-2111070</v>
      </c>
      <c r="F324" s="185">
        <v>-2116688.8</v>
      </c>
      <c r="G324" s="185">
        <f t="shared" si="13"/>
        <v>100.26615886730426</v>
      </c>
      <c r="H324" s="119"/>
      <c r="I324" s="119"/>
    </row>
    <row r="325" spans="3:9" ht="0.75" customHeight="1" hidden="1">
      <c r="C325" s="18" t="s">
        <v>230</v>
      </c>
      <c r="D325" s="54" t="s">
        <v>231</v>
      </c>
      <c r="E325" s="185"/>
      <c r="F325" s="185"/>
      <c r="G325" s="185" t="e">
        <f t="shared" si="13"/>
        <v>#DIV/0!</v>
      </c>
      <c r="H325" s="119"/>
      <c r="I325" s="119"/>
    </row>
    <row r="326" spans="3:9" ht="25.5" customHeight="1" hidden="1">
      <c r="C326" s="18" t="s">
        <v>232</v>
      </c>
      <c r="D326" s="54" t="s">
        <v>233</v>
      </c>
      <c r="E326" s="185"/>
      <c r="F326" s="185"/>
      <c r="G326" s="185" t="e">
        <f t="shared" si="13"/>
        <v>#DIV/0!</v>
      </c>
      <c r="H326" s="119"/>
      <c r="I326" s="119"/>
    </row>
    <row r="327" spans="3:9" ht="12.75">
      <c r="C327" s="9" t="s">
        <v>234</v>
      </c>
      <c r="D327" s="55" t="s">
        <v>207</v>
      </c>
      <c r="E327" s="185">
        <v>2114440.1</v>
      </c>
      <c r="F327" s="185">
        <v>2018407.2</v>
      </c>
      <c r="G327" s="185">
        <f t="shared" si="13"/>
        <v>95.45823501928477</v>
      </c>
      <c r="H327" s="119"/>
      <c r="I327" s="119"/>
    </row>
    <row r="328" spans="3:9" ht="24" customHeight="1">
      <c r="C328" s="22" t="s">
        <v>263</v>
      </c>
      <c r="D328" s="106"/>
      <c r="E328" s="194">
        <f>E308+E313+E323+E318</f>
        <v>22856.600000000093</v>
      </c>
      <c r="F328" s="194">
        <f>F308+F313+F323+F318</f>
        <v>-78795.09999999986</v>
      </c>
      <c r="G328" s="194">
        <f t="shared" si="13"/>
        <v>-344.7367499978105</v>
      </c>
      <c r="H328" s="119"/>
      <c r="I328" s="119"/>
    </row>
    <row r="329" spans="7:9" ht="12.75">
      <c r="G329" s="77"/>
      <c r="H329" s="119"/>
      <c r="I329" s="119"/>
    </row>
    <row r="330" spans="7:9" ht="12.75">
      <c r="G330" s="77"/>
      <c r="H330" s="119"/>
      <c r="I330" s="119"/>
    </row>
    <row r="331" spans="7:9" ht="12.75">
      <c r="G331" s="77"/>
      <c r="H331" s="119"/>
      <c r="I331" s="119"/>
    </row>
    <row r="332" spans="3:9" ht="13.5">
      <c r="C332" s="25"/>
      <c r="G332" s="77"/>
      <c r="H332" s="119"/>
      <c r="I332" s="119"/>
    </row>
    <row r="333" spans="3:9" ht="12.75">
      <c r="C333" s="163"/>
      <c r="E333" s="171"/>
      <c r="F333" s="154"/>
      <c r="G333" s="77"/>
      <c r="H333" s="119"/>
      <c r="I333" s="119"/>
    </row>
    <row r="334" spans="7:9" ht="12.75">
      <c r="G334" s="77"/>
      <c r="H334" s="119"/>
      <c r="I334" s="119"/>
    </row>
    <row r="335" spans="7:9" ht="12.75">
      <c r="G335" s="77"/>
      <c r="H335" s="119"/>
      <c r="I335" s="119"/>
    </row>
    <row r="336" spans="7:9" ht="12.75">
      <c r="G336" s="77"/>
      <c r="H336" s="119"/>
      <c r="I336" s="119"/>
    </row>
    <row r="337" spans="7:9" ht="12.75">
      <c r="G337" s="77"/>
      <c r="H337" s="119"/>
      <c r="I337" s="119"/>
    </row>
    <row r="338" spans="7:9" ht="12.75">
      <c r="G338" s="77"/>
      <c r="H338" s="119"/>
      <c r="I338" s="119"/>
    </row>
    <row r="339" spans="7:9" ht="12.75">
      <c r="G339" s="77"/>
      <c r="H339" s="119"/>
      <c r="I339" s="119"/>
    </row>
    <row r="340" spans="7:9" ht="12.75">
      <c r="G340" s="77"/>
      <c r="H340" s="119"/>
      <c r="I340" s="119"/>
    </row>
    <row r="341" spans="7:9" ht="12.75">
      <c r="G341" s="77"/>
      <c r="H341" s="119"/>
      <c r="I341" s="119"/>
    </row>
    <row r="342" spans="7:9" ht="12.75">
      <c r="G342" s="77"/>
      <c r="H342" s="119"/>
      <c r="I342" s="119"/>
    </row>
    <row r="343" spans="7:9" ht="12.75">
      <c r="G343" s="77"/>
      <c r="H343" s="119"/>
      <c r="I343" s="119"/>
    </row>
    <row r="344" spans="7:9" ht="12.75">
      <c r="G344" s="77"/>
      <c r="H344" s="119"/>
      <c r="I344" s="119"/>
    </row>
    <row r="345" spans="7:9" ht="12.75">
      <c r="G345" s="77"/>
      <c r="H345" s="119"/>
      <c r="I345" s="119"/>
    </row>
    <row r="346" spans="7:9" ht="12.75">
      <c r="G346" s="77"/>
      <c r="H346" s="119"/>
      <c r="I346" s="119"/>
    </row>
    <row r="347" spans="7:9" ht="12.75">
      <c r="G347" s="77"/>
      <c r="H347" s="119"/>
      <c r="I347" s="119"/>
    </row>
    <row r="348" spans="7:9" ht="12.75">
      <c r="G348" s="77"/>
      <c r="H348" s="119"/>
      <c r="I348" s="119"/>
    </row>
    <row r="349" spans="7:9" ht="12.75">
      <c r="G349" s="77"/>
      <c r="H349" s="119"/>
      <c r="I349" s="119"/>
    </row>
    <row r="350" spans="7:9" ht="12.75">
      <c r="G350" s="77"/>
      <c r="H350" s="119"/>
      <c r="I350" s="119"/>
    </row>
    <row r="351" spans="7:9" ht="12.75">
      <c r="G351" s="77"/>
      <c r="H351" s="119"/>
      <c r="I351" s="119"/>
    </row>
    <row r="352" spans="7:9" ht="12.75">
      <c r="G352" s="77"/>
      <c r="H352" s="119"/>
      <c r="I352" s="119"/>
    </row>
    <row r="353" spans="7:10" ht="12.75">
      <c r="G353" s="77"/>
      <c r="H353" s="119"/>
      <c r="I353" s="119"/>
      <c r="J353" s="119"/>
    </row>
    <row r="354" spans="7:10" ht="12.75">
      <c r="G354" s="77"/>
      <c r="H354" s="119"/>
      <c r="I354" s="119"/>
      <c r="J354" s="119"/>
    </row>
    <row r="355" spans="7:10" ht="12.75">
      <c r="G355" s="77"/>
      <c r="H355" s="119"/>
      <c r="I355" s="119"/>
      <c r="J355" s="119"/>
    </row>
    <row r="356" spans="7:10" ht="12.75">
      <c r="G356" s="77"/>
      <c r="H356" s="119"/>
      <c r="I356" s="119"/>
      <c r="J356" s="119"/>
    </row>
    <row r="357" spans="7:11" ht="12.75">
      <c r="G357" s="77"/>
      <c r="H357" s="119"/>
      <c r="I357" s="119"/>
      <c r="J357" s="119"/>
      <c r="K357" s="119"/>
    </row>
    <row r="358" spans="7:11" ht="12.75">
      <c r="G358" s="77"/>
      <c r="H358" s="119"/>
      <c r="I358" s="119"/>
      <c r="J358" s="119"/>
      <c r="K358" s="119"/>
    </row>
    <row r="359" spans="7:11" ht="12.75">
      <c r="G359" s="77"/>
      <c r="H359" s="119"/>
      <c r="I359" s="119"/>
      <c r="J359" s="119"/>
      <c r="K359" s="119"/>
    </row>
    <row r="360" spans="7:11" ht="12.75">
      <c r="G360" s="77"/>
      <c r="H360" s="119"/>
      <c r="I360" s="119"/>
      <c r="J360" s="119"/>
      <c r="K360" s="119"/>
    </row>
    <row r="361" spans="7:11" ht="12.75">
      <c r="G361" s="77"/>
      <c r="H361" s="119"/>
      <c r="I361" s="119"/>
      <c r="J361" s="119"/>
      <c r="K361" s="119"/>
    </row>
    <row r="362" spans="7:11" ht="12.75">
      <c r="G362" s="77"/>
      <c r="H362" s="119"/>
      <c r="I362" s="119"/>
      <c r="J362" s="119"/>
      <c r="K362" s="119"/>
    </row>
    <row r="363" spans="7:11" ht="12.75">
      <c r="G363" s="77"/>
      <c r="H363" s="119"/>
      <c r="I363" s="119"/>
      <c r="J363" s="119"/>
      <c r="K363" s="119"/>
    </row>
    <row r="364" spans="7:11" ht="12.75">
      <c r="G364" s="77"/>
      <c r="H364" s="119"/>
      <c r="I364" s="119"/>
      <c r="J364" s="119"/>
      <c r="K364" s="119"/>
    </row>
    <row r="365" spans="7:11" ht="12.75">
      <c r="G365" s="77"/>
      <c r="H365" s="119"/>
      <c r="I365" s="119"/>
      <c r="J365" s="119"/>
      <c r="K365" s="119"/>
    </row>
    <row r="366" spans="7:11" ht="12.75">
      <c r="G366" s="77"/>
      <c r="H366" s="119"/>
      <c r="I366" s="119"/>
      <c r="J366" s="119"/>
      <c r="K366" s="119"/>
    </row>
    <row r="367" spans="7:11" ht="12.75">
      <c r="G367" s="77"/>
      <c r="H367" s="119"/>
      <c r="I367" s="119"/>
      <c r="J367" s="119"/>
      <c r="K367" s="119"/>
    </row>
    <row r="368" spans="7:11" ht="12.75">
      <c r="G368" s="77"/>
      <c r="H368" s="119"/>
      <c r="I368" s="119"/>
      <c r="J368" s="119"/>
      <c r="K368" s="119"/>
    </row>
    <row r="369" spans="7:11" ht="12.75">
      <c r="G369" s="77"/>
      <c r="H369" s="119"/>
      <c r="I369" s="119"/>
      <c r="J369" s="119"/>
      <c r="K369" s="119"/>
    </row>
    <row r="370" spans="7:11" ht="12.75">
      <c r="G370" s="77"/>
      <c r="H370" s="119"/>
      <c r="I370" s="119"/>
      <c r="J370" s="119"/>
      <c r="K370" s="119"/>
    </row>
    <row r="371" spans="7:11" ht="12.75">
      <c r="G371" s="77"/>
      <c r="H371" s="119"/>
      <c r="I371" s="119"/>
      <c r="J371" s="119"/>
      <c r="K371" s="119"/>
    </row>
    <row r="372" spans="7:11" ht="12.75">
      <c r="G372" s="77"/>
      <c r="H372" s="119"/>
      <c r="I372" s="119"/>
      <c r="J372" s="119"/>
      <c r="K372" s="119"/>
    </row>
    <row r="373" spans="7:11" ht="12.75">
      <c r="G373" s="77"/>
      <c r="H373" s="119"/>
      <c r="I373" s="119"/>
      <c r="J373" s="119"/>
      <c r="K373" s="119"/>
    </row>
    <row r="374" spans="7:11" ht="12.75">
      <c r="G374" s="77"/>
      <c r="H374" s="119"/>
      <c r="I374" s="119"/>
      <c r="J374" s="119"/>
      <c r="K374" s="119"/>
    </row>
    <row r="375" spans="7:11" ht="12.75">
      <c r="G375" s="77"/>
      <c r="H375" s="119"/>
      <c r="I375" s="119"/>
      <c r="J375" s="119"/>
      <c r="K375" s="119"/>
    </row>
    <row r="376" spans="7:11" ht="12.75">
      <c r="G376" s="77"/>
      <c r="H376" s="119"/>
      <c r="I376" s="119"/>
      <c r="J376" s="119"/>
      <c r="K376" s="119"/>
    </row>
    <row r="377" spans="7:11" ht="12.75">
      <c r="G377" s="77"/>
      <c r="H377" s="119"/>
      <c r="I377" s="119"/>
      <c r="J377" s="119"/>
      <c r="K377" s="119"/>
    </row>
    <row r="378" spans="7:11" ht="12.75">
      <c r="G378" s="77"/>
      <c r="H378" s="119"/>
      <c r="I378" s="119"/>
      <c r="J378" s="119"/>
      <c r="K378" s="119"/>
    </row>
    <row r="379" spans="7:11" ht="12.75">
      <c r="G379" s="77"/>
      <c r="H379" s="119"/>
      <c r="I379" s="119"/>
      <c r="J379" s="119"/>
      <c r="K379" s="119"/>
    </row>
    <row r="380" spans="7:11" ht="12.75">
      <c r="G380" s="77"/>
      <c r="H380" s="119"/>
      <c r="I380" s="119"/>
      <c r="J380" s="119"/>
      <c r="K380" s="119"/>
    </row>
    <row r="381" spans="7:11" ht="12.75">
      <c r="G381" s="77"/>
      <c r="H381" s="119"/>
      <c r="I381" s="119"/>
      <c r="J381" s="119"/>
      <c r="K381" s="119"/>
    </row>
    <row r="382" spans="7:11" ht="12.75">
      <c r="G382" s="77"/>
      <c r="H382" s="119"/>
      <c r="I382" s="119"/>
      <c r="J382" s="119"/>
      <c r="K382" s="119"/>
    </row>
    <row r="383" spans="7:11" ht="12.75">
      <c r="G383" s="77"/>
      <c r="H383" s="119"/>
      <c r="I383" s="119"/>
      <c r="J383" s="119"/>
      <c r="K383" s="119"/>
    </row>
    <row r="384" spans="7:11" ht="12.75">
      <c r="G384" s="77"/>
      <c r="H384" s="119"/>
      <c r="I384" s="119"/>
      <c r="J384" s="119"/>
      <c r="K384" s="119"/>
    </row>
    <row r="385" spans="7:11" ht="12.75">
      <c r="G385" s="77"/>
      <c r="H385" s="119"/>
      <c r="I385" s="119"/>
      <c r="J385" s="119"/>
      <c r="K385" s="119"/>
    </row>
    <row r="386" spans="7:11" ht="12.75">
      <c r="G386" s="77"/>
      <c r="H386" s="119"/>
      <c r="I386" s="119"/>
      <c r="J386" s="119"/>
      <c r="K386" s="119"/>
    </row>
    <row r="387" spans="7:11" ht="12.75">
      <c r="G387" s="77"/>
      <c r="H387" s="119"/>
      <c r="I387" s="119"/>
      <c r="J387" s="119"/>
      <c r="K387" s="119"/>
    </row>
    <row r="388" spans="7:11" ht="12.75">
      <c r="G388" s="77"/>
      <c r="H388" s="119"/>
      <c r="I388" s="119"/>
      <c r="J388" s="119"/>
      <c r="K388" s="119"/>
    </row>
    <row r="389" spans="7:11" ht="12.75">
      <c r="G389" s="77"/>
      <c r="H389" s="119"/>
      <c r="I389" s="119"/>
      <c r="J389" s="119"/>
      <c r="K389" s="119"/>
    </row>
    <row r="390" spans="7:11" ht="12.75">
      <c r="G390" s="77"/>
      <c r="H390" s="119"/>
      <c r="I390" s="119"/>
      <c r="J390" s="119"/>
      <c r="K390" s="119"/>
    </row>
    <row r="391" spans="7:11" ht="12.75">
      <c r="G391" s="77"/>
      <c r="H391" s="119"/>
      <c r="I391" s="119"/>
      <c r="J391" s="119"/>
      <c r="K391" s="119"/>
    </row>
    <row r="392" spans="7:11" ht="12.75">
      <c r="G392" s="77"/>
      <c r="H392" s="119"/>
      <c r="I392" s="119"/>
      <c r="J392" s="119"/>
      <c r="K392" s="119"/>
    </row>
    <row r="393" spans="7:11" ht="12.75">
      <c r="G393" s="77"/>
      <c r="H393" s="119"/>
      <c r="I393" s="119"/>
      <c r="J393" s="119"/>
      <c r="K393" s="119"/>
    </row>
    <row r="394" spans="7:11" ht="12.75">
      <c r="G394" s="77"/>
      <c r="H394" s="119"/>
      <c r="I394" s="119"/>
      <c r="J394" s="119"/>
      <c r="K394" s="119"/>
    </row>
    <row r="395" spans="7:11" ht="12.75">
      <c r="G395" s="77"/>
      <c r="H395" s="119"/>
      <c r="I395" s="119"/>
      <c r="J395" s="119"/>
      <c r="K395" s="119"/>
    </row>
    <row r="396" spans="7:11" ht="12.75">
      <c r="G396" s="77"/>
      <c r="H396" s="119"/>
      <c r="I396" s="119"/>
      <c r="J396" s="119"/>
      <c r="K396" s="119"/>
    </row>
    <row r="397" spans="7:11" ht="12.75">
      <c r="G397" s="77"/>
      <c r="H397" s="119"/>
      <c r="I397" s="119"/>
      <c r="J397" s="119"/>
      <c r="K397" s="119"/>
    </row>
    <row r="398" spans="7:11" ht="12.75">
      <c r="G398" s="77"/>
      <c r="H398" s="119"/>
      <c r="I398" s="119"/>
      <c r="J398" s="119"/>
      <c r="K398" s="119"/>
    </row>
    <row r="399" spans="7:11" ht="12.75">
      <c r="G399" s="77"/>
      <c r="H399" s="119"/>
      <c r="I399" s="119"/>
      <c r="J399" s="119"/>
      <c r="K399" s="119"/>
    </row>
    <row r="400" spans="7:11" ht="12.75">
      <c r="G400" s="77"/>
      <c r="H400" s="119"/>
      <c r="I400" s="119"/>
      <c r="J400" s="119"/>
      <c r="K400" s="119"/>
    </row>
    <row r="401" spans="7:11" ht="12.75">
      <c r="G401" s="77"/>
      <c r="H401" s="119"/>
      <c r="I401" s="119"/>
      <c r="J401" s="119"/>
      <c r="K401" s="119"/>
    </row>
    <row r="402" spans="7:11" ht="12.75">
      <c r="G402" s="77"/>
      <c r="H402" s="119"/>
      <c r="I402" s="119"/>
      <c r="J402" s="119"/>
      <c r="K402" s="119"/>
    </row>
    <row r="403" spans="7:11" ht="12.75">
      <c r="G403" s="77"/>
      <c r="H403" s="119"/>
      <c r="I403" s="119"/>
      <c r="J403" s="119"/>
      <c r="K403" s="119"/>
    </row>
    <row r="404" spans="7:11" ht="12.75">
      <c r="G404" s="77"/>
      <c r="H404" s="119"/>
      <c r="I404" s="119"/>
      <c r="J404" s="119"/>
      <c r="K404" s="119"/>
    </row>
    <row r="405" spans="7:11" ht="12.75">
      <c r="G405" s="77"/>
      <c r="H405" s="119"/>
      <c r="I405" s="119"/>
      <c r="J405" s="119"/>
      <c r="K405" s="119"/>
    </row>
    <row r="406" spans="7:11" ht="12.75">
      <c r="G406" s="77"/>
      <c r="H406" s="119"/>
      <c r="I406" s="119"/>
      <c r="J406" s="119"/>
      <c r="K406" s="119"/>
    </row>
    <row r="407" spans="7:11" ht="12.75">
      <c r="G407" s="77"/>
      <c r="H407" s="119"/>
      <c r="I407" s="119"/>
      <c r="J407" s="119"/>
      <c r="K407" s="119"/>
    </row>
    <row r="408" spans="7:11" ht="12.75">
      <c r="G408" s="77"/>
      <c r="H408" s="119"/>
      <c r="I408" s="119"/>
      <c r="J408" s="119"/>
      <c r="K408" s="119"/>
    </row>
    <row r="409" spans="7:11" ht="12.75">
      <c r="G409" s="77"/>
      <c r="H409" s="119"/>
      <c r="I409" s="119"/>
      <c r="J409" s="119"/>
      <c r="K409" s="119"/>
    </row>
    <row r="410" spans="7:11" ht="12.75">
      <c r="G410" s="77"/>
      <c r="H410" s="119"/>
      <c r="I410" s="119"/>
      <c r="J410" s="119"/>
      <c r="K410" s="119"/>
    </row>
    <row r="411" spans="7:11" ht="12.75">
      <c r="G411" s="77"/>
      <c r="H411" s="119"/>
      <c r="I411" s="119"/>
      <c r="J411" s="119"/>
      <c r="K411" s="119"/>
    </row>
    <row r="412" spans="7:11" ht="12.75">
      <c r="G412" s="77"/>
      <c r="H412" s="119"/>
      <c r="I412" s="119"/>
      <c r="J412" s="119"/>
      <c r="K412" s="119"/>
    </row>
    <row r="413" spans="7:11" ht="12.75">
      <c r="G413" s="77"/>
      <c r="H413" s="119"/>
      <c r="I413" s="119"/>
      <c r="J413" s="119"/>
      <c r="K413" s="119"/>
    </row>
    <row r="414" spans="7:11" ht="12.75">
      <c r="G414" s="77"/>
      <c r="H414" s="119"/>
      <c r="I414" s="119"/>
      <c r="J414" s="119"/>
      <c r="K414" s="119"/>
    </row>
    <row r="415" spans="7:11" ht="12.75">
      <c r="G415" s="77"/>
      <c r="H415" s="119"/>
      <c r="I415" s="119"/>
      <c r="J415" s="119"/>
      <c r="K415" s="119"/>
    </row>
    <row r="416" spans="7:11" ht="12.75">
      <c r="G416" s="77"/>
      <c r="H416" s="119"/>
      <c r="I416" s="119"/>
      <c r="J416" s="119"/>
      <c r="K416" s="119"/>
    </row>
    <row r="417" spans="7:11" ht="12.75">
      <c r="G417" s="77"/>
      <c r="H417" s="119"/>
      <c r="I417" s="119"/>
      <c r="J417" s="119"/>
      <c r="K417" s="119"/>
    </row>
    <row r="418" spans="7:11" ht="12.75">
      <c r="G418" s="77"/>
      <c r="H418" s="119"/>
      <c r="I418" s="119"/>
      <c r="J418" s="119"/>
      <c r="K418" s="119"/>
    </row>
    <row r="419" spans="7:11" ht="12.75">
      <c r="G419" s="77"/>
      <c r="H419" s="119"/>
      <c r="I419" s="119"/>
      <c r="J419" s="119"/>
      <c r="K419" s="119"/>
    </row>
    <row r="420" spans="7:11" ht="12.75">
      <c r="G420" s="77"/>
      <c r="H420" s="119"/>
      <c r="I420" s="119"/>
      <c r="J420" s="119"/>
      <c r="K420" s="119"/>
    </row>
    <row r="421" spans="7:11" ht="12.75">
      <c r="G421" s="77"/>
      <c r="H421" s="119"/>
      <c r="I421" s="119"/>
      <c r="J421" s="119"/>
      <c r="K421" s="119"/>
    </row>
    <row r="422" spans="7:11" ht="12.75">
      <c r="G422" s="77"/>
      <c r="H422" s="119"/>
      <c r="I422" s="119"/>
      <c r="J422" s="119"/>
      <c r="K422" s="119"/>
    </row>
    <row r="423" spans="7:11" ht="12.75">
      <c r="G423" s="77"/>
      <c r="H423" s="119"/>
      <c r="I423" s="119"/>
      <c r="J423" s="119"/>
      <c r="K423" s="119"/>
    </row>
    <row r="424" spans="7:11" ht="12.75">
      <c r="G424" s="77"/>
      <c r="H424" s="119"/>
      <c r="I424" s="119"/>
      <c r="J424" s="119"/>
      <c r="K424" s="119"/>
    </row>
    <row r="425" spans="7:11" ht="12.75">
      <c r="G425" s="77"/>
      <c r="H425" s="119"/>
      <c r="I425" s="119"/>
      <c r="J425" s="119"/>
      <c r="K425" s="119"/>
    </row>
    <row r="426" spans="7:11" ht="12.75">
      <c r="G426" s="77"/>
      <c r="H426" s="119"/>
      <c r="I426" s="119"/>
      <c r="J426" s="119"/>
      <c r="K426" s="119"/>
    </row>
    <row r="427" spans="7:11" ht="12.75">
      <c r="G427" s="77"/>
      <c r="H427" s="119"/>
      <c r="I427" s="119"/>
      <c r="J427" s="119"/>
      <c r="K427" s="119"/>
    </row>
    <row r="428" spans="7:11" ht="12.75">
      <c r="G428" s="77"/>
      <c r="H428" s="119"/>
      <c r="I428" s="119"/>
      <c r="J428" s="119"/>
      <c r="K428" s="119"/>
    </row>
    <row r="429" spans="7:11" ht="12.75">
      <c r="G429" s="77"/>
      <c r="H429" s="119"/>
      <c r="I429" s="119"/>
      <c r="J429" s="119"/>
      <c r="K429" s="119"/>
    </row>
    <row r="430" spans="7:11" ht="12.75">
      <c r="G430" s="77"/>
      <c r="H430" s="119"/>
      <c r="I430" s="119"/>
      <c r="J430" s="119"/>
      <c r="K430" s="119"/>
    </row>
    <row r="431" spans="7:11" ht="12.75">
      <c r="G431" s="77"/>
      <c r="H431" s="119"/>
      <c r="I431" s="119"/>
      <c r="J431" s="119"/>
      <c r="K431" s="119"/>
    </row>
    <row r="432" spans="7:11" ht="12.75">
      <c r="G432" s="77"/>
      <c r="H432" s="119"/>
      <c r="I432" s="119"/>
      <c r="J432" s="119"/>
      <c r="K432" s="119"/>
    </row>
    <row r="433" spans="7:11" ht="12.75">
      <c r="G433" s="77"/>
      <c r="H433" s="119"/>
      <c r="I433" s="119"/>
      <c r="J433" s="119"/>
      <c r="K433" s="119"/>
    </row>
    <row r="434" spans="7:11" ht="12.75">
      <c r="G434" s="77"/>
      <c r="H434" s="119"/>
      <c r="I434" s="119"/>
      <c r="J434" s="119"/>
      <c r="K434" s="119"/>
    </row>
    <row r="435" spans="7:11" ht="12.75">
      <c r="G435" s="77"/>
      <c r="H435" s="119"/>
      <c r="I435" s="119"/>
      <c r="J435" s="119"/>
      <c r="K435" s="119"/>
    </row>
    <row r="436" spans="7:11" ht="12.75">
      <c r="G436" s="77"/>
      <c r="H436" s="119"/>
      <c r="I436" s="119"/>
      <c r="J436" s="119"/>
      <c r="K436" s="119"/>
    </row>
    <row r="437" spans="7:11" ht="12.75">
      <c r="G437" s="77"/>
      <c r="H437" s="119"/>
      <c r="I437" s="119"/>
      <c r="J437" s="119"/>
      <c r="K437" s="119"/>
    </row>
    <row r="438" spans="7:11" ht="12.75">
      <c r="G438" s="77"/>
      <c r="H438" s="119"/>
      <c r="I438" s="119"/>
      <c r="J438" s="119"/>
      <c r="K438" s="119"/>
    </row>
    <row r="439" spans="7:11" ht="12.75">
      <c r="G439" s="77"/>
      <c r="H439" s="119"/>
      <c r="I439" s="119"/>
      <c r="J439" s="119"/>
      <c r="K439" s="119"/>
    </row>
    <row r="440" spans="7:11" ht="12.75">
      <c r="G440" s="77"/>
      <c r="H440" s="119"/>
      <c r="I440" s="119"/>
      <c r="J440" s="119"/>
      <c r="K440" s="119"/>
    </row>
    <row r="441" spans="7:11" ht="12.75">
      <c r="G441" s="77"/>
      <c r="H441" s="119"/>
      <c r="I441" s="119"/>
      <c r="J441" s="119"/>
      <c r="K441" s="119"/>
    </row>
    <row r="442" spans="7:11" ht="12.75">
      <c r="G442" s="77"/>
      <c r="H442" s="119"/>
      <c r="I442" s="119"/>
      <c r="J442" s="119"/>
      <c r="K442" s="119"/>
    </row>
    <row r="443" spans="7:11" ht="12.75">
      <c r="G443" s="77"/>
      <c r="H443" s="119"/>
      <c r="I443" s="119"/>
      <c r="J443" s="119"/>
      <c r="K443" s="119"/>
    </row>
    <row r="444" spans="7:11" ht="12.75">
      <c r="G444" s="77"/>
      <c r="H444" s="119"/>
      <c r="I444" s="119"/>
      <c r="J444" s="119"/>
      <c r="K444" s="119"/>
    </row>
    <row r="445" spans="7:11" ht="12.75">
      <c r="G445" s="77"/>
      <c r="H445" s="119"/>
      <c r="I445" s="119"/>
      <c r="J445" s="119"/>
      <c r="K445" s="119"/>
    </row>
    <row r="446" spans="7:11" ht="12.75">
      <c r="G446" s="77"/>
      <c r="H446" s="119"/>
      <c r="I446" s="119"/>
      <c r="J446" s="119"/>
      <c r="K446" s="119"/>
    </row>
    <row r="447" spans="7:11" ht="12.75">
      <c r="G447" s="77"/>
      <c r="H447" s="119"/>
      <c r="I447" s="119"/>
      <c r="J447" s="119"/>
      <c r="K447" s="119"/>
    </row>
    <row r="448" spans="7:11" ht="12.75">
      <c r="G448" s="77"/>
      <c r="H448" s="119"/>
      <c r="I448" s="119"/>
      <c r="J448" s="119"/>
      <c r="K448" s="119"/>
    </row>
    <row r="449" spans="7:11" ht="12.75">
      <c r="G449" s="77"/>
      <c r="H449" s="119"/>
      <c r="I449" s="119"/>
      <c r="J449" s="119"/>
      <c r="K449" s="119"/>
    </row>
    <row r="450" spans="7:11" ht="12.75">
      <c r="G450" s="77"/>
      <c r="H450" s="119"/>
      <c r="I450" s="119"/>
      <c r="J450" s="119"/>
      <c r="K450" s="119"/>
    </row>
    <row r="451" spans="7:11" ht="12.75">
      <c r="G451" s="77"/>
      <c r="H451" s="119"/>
      <c r="I451" s="119"/>
      <c r="J451" s="119"/>
      <c r="K451" s="119"/>
    </row>
    <row r="452" spans="7:11" ht="12.75">
      <c r="G452" s="77"/>
      <c r="H452" s="119"/>
      <c r="I452" s="119"/>
      <c r="J452" s="119"/>
      <c r="K452" s="119"/>
    </row>
    <row r="453" spans="7:11" ht="12.75">
      <c r="G453" s="77"/>
      <c r="H453" s="119"/>
      <c r="I453" s="119"/>
      <c r="J453" s="119"/>
      <c r="K453" s="119"/>
    </row>
    <row r="454" spans="7:11" ht="12.75">
      <c r="G454" s="77"/>
      <c r="H454" s="119"/>
      <c r="I454" s="119"/>
      <c r="J454" s="119"/>
      <c r="K454" s="119"/>
    </row>
    <row r="455" spans="7:11" ht="12.75">
      <c r="G455" s="77"/>
      <c r="H455" s="119"/>
      <c r="I455" s="119"/>
      <c r="J455" s="119"/>
      <c r="K455" s="119"/>
    </row>
    <row r="456" spans="7:11" ht="12.75">
      <c r="G456" s="77"/>
      <c r="H456" s="119"/>
      <c r="I456" s="119"/>
      <c r="J456" s="119"/>
      <c r="K456" s="119"/>
    </row>
    <row r="457" spans="7:11" ht="12.75">
      <c r="G457" s="77"/>
      <c r="H457" s="119"/>
      <c r="I457" s="119"/>
      <c r="J457" s="119"/>
      <c r="K457" s="119"/>
    </row>
    <row r="458" spans="7:11" ht="12.75">
      <c r="G458" s="77"/>
      <c r="H458" s="119"/>
      <c r="I458" s="119"/>
      <c r="J458" s="119"/>
      <c r="K458" s="119"/>
    </row>
    <row r="459" spans="7:11" ht="12.75">
      <c r="G459" s="77"/>
      <c r="H459" s="119"/>
      <c r="I459" s="119"/>
      <c r="J459" s="119"/>
      <c r="K459" s="119"/>
    </row>
    <row r="460" spans="7:11" ht="12.75">
      <c r="G460" s="77"/>
      <c r="H460" s="119"/>
      <c r="I460" s="119"/>
      <c r="J460" s="119"/>
      <c r="K460" s="119"/>
    </row>
    <row r="461" spans="7:11" ht="12.75">
      <c r="G461" s="77"/>
      <c r="H461" s="119"/>
      <c r="I461" s="119"/>
      <c r="J461" s="119"/>
      <c r="K461" s="119"/>
    </row>
    <row r="462" spans="7:11" ht="12.75">
      <c r="G462" s="77"/>
      <c r="H462" s="119"/>
      <c r="I462" s="119"/>
      <c r="J462" s="119"/>
      <c r="K462" s="119"/>
    </row>
    <row r="463" spans="7:11" ht="12.75">
      <c r="G463" s="77"/>
      <c r="H463" s="119"/>
      <c r="I463" s="119"/>
      <c r="J463" s="119"/>
      <c r="K463" s="119"/>
    </row>
    <row r="464" spans="7:11" ht="12.75">
      <c r="G464" s="77"/>
      <c r="H464" s="119"/>
      <c r="I464" s="119"/>
      <c r="J464" s="119"/>
      <c r="K464" s="119"/>
    </row>
    <row r="465" spans="7:11" ht="12.75">
      <c r="G465" s="77"/>
      <c r="H465" s="119"/>
      <c r="I465" s="119"/>
      <c r="J465" s="119"/>
      <c r="K465" s="119"/>
    </row>
    <row r="466" spans="7:11" ht="12.75">
      <c r="G466" s="77"/>
      <c r="H466" s="119"/>
      <c r="I466" s="119"/>
      <c r="J466" s="119"/>
      <c r="K466" s="119"/>
    </row>
    <row r="467" spans="7:11" ht="12.75">
      <c r="G467" s="77"/>
      <c r="H467" s="119"/>
      <c r="I467" s="119"/>
      <c r="J467" s="119"/>
      <c r="K467" s="119"/>
    </row>
    <row r="468" spans="7:11" ht="12.75">
      <c r="G468" s="77"/>
      <c r="H468" s="119"/>
      <c r="I468" s="119"/>
      <c r="J468" s="119"/>
      <c r="K468" s="119"/>
    </row>
    <row r="469" spans="7:11" ht="12.75">
      <c r="G469" s="77"/>
      <c r="H469" s="119"/>
      <c r="I469" s="119"/>
      <c r="J469" s="119"/>
      <c r="K469" s="119"/>
    </row>
    <row r="470" spans="7:11" ht="12.75">
      <c r="G470" s="77"/>
      <c r="H470" s="119"/>
      <c r="I470" s="119"/>
      <c r="J470" s="119"/>
      <c r="K470" s="119"/>
    </row>
    <row r="471" spans="7:11" ht="12.75">
      <c r="G471" s="77"/>
      <c r="H471" s="119"/>
      <c r="I471" s="119"/>
      <c r="J471" s="119"/>
      <c r="K471" s="119"/>
    </row>
    <row r="472" spans="7:11" ht="12.75">
      <c r="G472" s="77"/>
      <c r="H472" s="119"/>
      <c r="I472" s="119"/>
      <c r="J472" s="119"/>
      <c r="K472" s="119"/>
    </row>
    <row r="473" spans="7:11" ht="12.75">
      <c r="G473" s="77"/>
      <c r="H473" s="119"/>
      <c r="I473" s="119"/>
      <c r="J473" s="119"/>
      <c r="K473" s="119"/>
    </row>
    <row r="474" spans="7:11" ht="12.75">
      <c r="G474" s="77"/>
      <c r="H474" s="119"/>
      <c r="I474" s="119"/>
      <c r="J474" s="119"/>
      <c r="K474" s="119"/>
    </row>
    <row r="475" spans="7:11" ht="12.75">
      <c r="G475" s="77"/>
      <c r="H475" s="119"/>
      <c r="I475" s="119"/>
      <c r="J475" s="119"/>
      <c r="K475" s="119"/>
    </row>
    <row r="476" spans="7:11" ht="12.75">
      <c r="G476" s="77"/>
      <c r="H476" s="119"/>
      <c r="I476" s="119"/>
      <c r="J476" s="119"/>
      <c r="K476" s="119"/>
    </row>
    <row r="477" spans="7:11" ht="12.75">
      <c r="G477" s="77"/>
      <c r="H477" s="119"/>
      <c r="I477" s="119"/>
      <c r="J477" s="119"/>
      <c r="K477" s="119"/>
    </row>
    <row r="478" spans="7:11" ht="12.75">
      <c r="G478" s="77"/>
      <c r="H478" s="119"/>
      <c r="I478" s="119"/>
      <c r="J478" s="119"/>
      <c r="K478" s="119"/>
    </row>
    <row r="479" spans="7:11" ht="12.75">
      <c r="G479" s="77"/>
      <c r="H479" s="119"/>
      <c r="I479" s="119"/>
      <c r="J479" s="119"/>
      <c r="K479" s="119"/>
    </row>
    <row r="480" spans="7:11" ht="12.75">
      <c r="G480" s="77"/>
      <c r="H480" s="119"/>
      <c r="I480" s="119"/>
      <c r="J480" s="119"/>
      <c r="K480" s="119"/>
    </row>
    <row r="481" spans="7:11" ht="12.75">
      <c r="G481" s="77"/>
      <c r="H481" s="119"/>
      <c r="I481" s="119"/>
      <c r="J481" s="119"/>
      <c r="K481" s="119"/>
    </row>
    <row r="482" spans="7:11" ht="12.75">
      <c r="G482" s="77"/>
      <c r="H482" s="119"/>
      <c r="I482" s="119"/>
      <c r="J482" s="119"/>
      <c r="K482" s="119"/>
    </row>
    <row r="483" spans="7:11" ht="12.75">
      <c r="G483" s="77"/>
      <c r="H483" s="119"/>
      <c r="I483" s="119"/>
      <c r="J483" s="119"/>
      <c r="K483" s="119"/>
    </row>
    <row r="484" spans="7:11" ht="12.75">
      <c r="G484" s="77"/>
      <c r="H484" s="119"/>
      <c r="I484" s="119"/>
      <c r="J484" s="119"/>
      <c r="K484" s="119"/>
    </row>
    <row r="485" spans="7:11" ht="12.75">
      <c r="G485" s="77"/>
      <c r="H485" s="119"/>
      <c r="I485" s="119"/>
      <c r="J485" s="119"/>
      <c r="K485" s="119"/>
    </row>
    <row r="486" spans="7:11" ht="12.75">
      <c r="G486" s="77"/>
      <c r="H486" s="119"/>
      <c r="I486" s="119"/>
      <c r="J486" s="119"/>
      <c r="K486" s="119"/>
    </row>
    <row r="487" spans="7:11" ht="12.75">
      <c r="G487" s="77"/>
      <c r="H487" s="119"/>
      <c r="I487" s="119"/>
      <c r="J487" s="119"/>
      <c r="K487" s="119"/>
    </row>
    <row r="488" spans="7:11" ht="12.75">
      <c r="G488" s="77"/>
      <c r="H488" s="119"/>
      <c r="I488" s="119"/>
      <c r="J488" s="119"/>
      <c r="K488" s="119"/>
    </row>
    <row r="489" spans="7:11" ht="12.75">
      <c r="G489" s="77"/>
      <c r="H489" s="119"/>
      <c r="I489" s="119"/>
      <c r="J489" s="119"/>
      <c r="K489" s="119"/>
    </row>
    <row r="490" spans="7:11" ht="12.75">
      <c r="G490" s="77"/>
      <c r="H490" s="119"/>
      <c r="I490" s="119"/>
      <c r="J490" s="119"/>
      <c r="K490" s="119"/>
    </row>
    <row r="491" spans="7:11" ht="12.75">
      <c r="G491" s="77"/>
      <c r="H491" s="119"/>
      <c r="I491" s="119"/>
      <c r="J491" s="119"/>
      <c r="K491" s="119"/>
    </row>
    <row r="492" spans="7:11" ht="12.75">
      <c r="G492" s="77"/>
      <c r="H492" s="119"/>
      <c r="I492" s="119"/>
      <c r="J492" s="119"/>
      <c r="K492" s="119"/>
    </row>
    <row r="493" spans="7:11" ht="12.75">
      <c r="G493" s="77"/>
      <c r="H493" s="119"/>
      <c r="I493" s="119"/>
      <c r="J493" s="119"/>
      <c r="K493" s="119"/>
    </row>
    <row r="494" spans="7:11" ht="12.75">
      <c r="G494" s="77"/>
      <c r="H494" s="119"/>
      <c r="I494" s="119"/>
      <c r="J494" s="119"/>
      <c r="K494" s="119"/>
    </row>
    <row r="495" spans="7:11" ht="12.75">
      <c r="G495" s="77"/>
      <c r="H495" s="119"/>
      <c r="I495" s="119"/>
      <c r="J495" s="119"/>
      <c r="K495" s="119"/>
    </row>
    <row r="496" spans="7:11" ht="12.75">
      <c r="G496" s="77"/>
      <c r="H496" s="119"/>
      <c r="I496" s="119"/>
      <c r="J496" s="119"/>
      <c r="K496" s="119"/>
    </row>
    <row r="497" spans="7:11" ht="12.75">
      <c r="G497" s="77"/>
      <c r="H497" s="119"/>
      <c r="I497" s="119"/>
      <c r="J497" s="119"/>
      <c r="K497" s="119"/>
    </row>
    <row r="498" spans="7:11" ht="12.75">
      <c r="G498" s="77"/>
      <c r="H498" s="119"/>
      <c r="I498" s="119"/>
      <c r="J498" s="119"/>
      <c r="K498" s="119"/>
    </row>
    <row r="499" spans="7:11" ht="12.75">
      <c r="G499" s="77"/>
      <c r="H499" s="119"/>
      <c r="I499" s="119"/>
      <c r="J499" s="119"/>
      <c r="K499" s="119"/>
    </row>
    <row r="500" spans="7:11" ht="12.75">
      <c r="G500" s="77"/>
      <c r="H500" s="119"/>
      <c r="I500" s="119"/>
      <c r="J500" s="119"/>
      <c r="K500" s="119"/>
    </row>
    <row r="501" spans="7:11" ht="12.75">
      <c r="G501" s="77"/>
      <c r="H501" s="119"/>
      <c r="I501" s="119"/>
      <c r="J501" s="119"/>
      <c r="K501" s="119"/>
    </row>
    <row r="502" spans="7:11" ht="12.75">
      <c r="G502" s="77"/>
      <c r="H502" s="119"/>
      <c r="I502" s="119"/>
      <c r="J502" s="119"/>
      <c r="K502" s="119"/>
    </row>
    <row r="503" spans="7:11" ht="12.75">
      <c r="G503" s="77"/>
      <c r="H503" s="119"/>
      <c r="I503" s="119"/>
      <c r="J503" s="119"/>
      <c r="K503" s="119"/>
    </row>
    <row r="504" spans="7:11" ht="12.75">
      <c r="G504" s="77"/>
      <c r="H504" s="119"/>
      <c r="I504" s="119"/>
      <c r="J504" s="119"/>
      <c r="K504" s="119"/>
    </row>
    <row r="505" spans="7:11" ht="12.75">
      <c r="G505" s="77"/>
      <c r="H505" s="119"/>
      <c r="I505" s="119"/>
      <c r="J505" s="119"/>
      <c r="K505" s="119"/>
    </row>
    <row r="506" spans="7:11" ht="12.75">
      <c r="G506" s="77"/>
      <c r="H506" s="119"/>
      <c r="I506" s="119"/>
      <c r="J506" s="119"/>
      <c r="K506" s="119"/>
    </row>
    <row r="507" spans="7:11" ht="12.75">
      <c r="G507" s="77"/>
      <c r="H507" s="119"/>
      <c r="I507" s="119"/>
      <c r="J507" s="119"/>
      <c r="K507" s="119"/>
    </row>
    <row r="508" spans="7:11" ht="12.75">
      <c r="G508" s="77"/>
      <c r="H508" s="119"/>
      <c r="I508" s="119"/>
      <c r="J508" s="119"/>
      <c r="K508" s="119"/>
    </row>
    <row r="509" spans="7:11" ht="12.75">
      <c r="G509" s="77"/>
      <c r="H509" s="119"/>
      <c r="I509" s="119"/>
      <c r="J509" s="119"/>
      <c r="K509" s="119"/>
    </row>
    <row r="510" spans="7:11" ht="12.75">
      <c r="G510" s="77"/>
      <c r="H510" s="119"/>
      <c r="I510" s="119"/>
      <c r="J510" s="119"/>
      <c r="K510" s="119"/>
    </row>
    <row r="511" spans="7:11" ht="12.75">
      <c r="G511" s="77"/>
      <c r="H511" s="119"/>
      <c r="I511" s="119"/>
      <c r="J511" s="119"/>
      <c r="K511" s="119"/>
    </row>
    <row r="512" spans="7:11" ht="12.75">
      <c r="G512" s="77"/>
      <c r="H512" s="119"/>
      <c r="I512" s="119"/>
      <c r="J512" s="119"/>
      <c r="K512" s="119"/>
    </row>
    <row r="513" spans="7:11" ht="12.75">
      <c r="G513" s="77"/>
      <c r="H513" s="119"/>
      <c r="I513" s="119"/>
      <c r="J513" s="119"/>
      <c r="K513" s="119"/>
    </row>
    <row r="514" spans="7:11" ht="12.75">
      <c r="G514" s="77"/>
      <c r="H514" s="119"/>
      <c r="I514" s="119"/>
      <c r="J514" s="119"/>
      <c r="K514" s="119"/>
    </row>
    <row r="515" spans="7:11" ht="12.75">
      <c r="G515" s="77"/>
      <c r="H515" s="119"/>
      <c r="I515" s="119"/>
      <c r="J515" s="119"/>
      <c r="K515" s="119"/>
    </row>
    <row r="516" spans="7:11" ht="12.75">
      <c r="G516" s="77"/>
      <c r="H516" s="119"/>
      <c r="I516" s="119"/>
      <c r="J516" s="119"/>
      <c r="K516" s="119"/>
    </row>
    <row r="517" spans="7:11" ht="12.75">
      <c r="G517" s="77"/>
      <c r="H517" s="119"/>
      <c r="I517" s="119"/>
      <c r="J517" s="119"/>
      <c r="K517" s="119"/>
    </row>
    <row r="518" spans="7:11" ht="12.75">
      <c r="G518" s="77"/>
      <c r="H518" s="119"/>
      <c r="I518" s="119"/>
      <c r="J518" s="119"/>
      <c r="K518" s="119"/>
    </row>
    <row r="519" spans="7:11" ht="12.75">
      <c r="G519" s="77"/>
      <c r="H519" s="119"/>
      <c r="I519" s="119"/>
      <c r="J519" s="119"/>
      <c r="K519" s="119"/>
    </row>
    <row r="520" spans="7:11" ht="12.75">
      <c r="G520" s="77"/>
      <c r="H520" s="119"/>
      <c r="I520" s="119"/>
      <c r="J520" s="119"/>
      <c r="K520" s="119"/>
    </row>
    <row r="521" spans="7:11" ht="12.75">
      <c r="G521" s="77"/>
      <c r="H521" s="119"/>
      <c r="I521" s="119"/>
      <c r="J521" s="119"/>
      <c r="K521" s="119"/>
    </row>
    <row r="522" spans="7:11" ht="12.75">
      <c r="G522" s="77"/>
      <c r="H522" s="119"/>
      <c r="I522" s="119"/>
      <c r="J522" s="119"/>
      <c r="K522" s="119"/>
    </row>
    <row r="523" spans="7:11" ht="12.75">
      <c r="G523" s="77"/>
      <c r="H523" s="119"/>
      <c r="I523" s="119"/>
      <c r="J523" s="119"/>
      <c r="K523" s="119"/>
    </row>
    <row r="524" spans="7:11" ht="12.75">
      <c r="G524" s="77"/>
      <c r="H524" s="119"/>
      <c r="I524" s="119"/>
      <c r="J524" s="119"/>
      <c r="K524" s="119"/>
    </row>
    <row r="525" spans="7:11" ht="12.75">
      <c r="G525" s="77"/>
      <c r="H525" s="119"/>
      <c r="I525" s="119"/>
      <c r="J525" s="119"/>
      <c r="K525" s="119"/>
    </row>
    <row r="526" spans="7:11" ht="12.75">
      <c r="G526" s="77"/>
      <c r="H526" s="119"/>
      <c r="I526" s="119"/>
      <c r="J526" s="119"/>
      <c r="K526" s="119"/>
    </row>
    <row r="527" spans="7:11" ht="12.75">
      <c r="G527" s="77"/>
      <c r="H527" s="119"/>
      <c r="I527" s="119"/>
      <c r="J527" s="119"/>
      <c r="K527" s="119"/>
    </row>
    <row r="528" spans="7:11" ht="12.75">
      <c r="G528" s="77"/>
      <c r="H528" s="119"/>
      <c r="I528" s="119"/>
      <c r="J528" s="119"/>
      <c r="K528" s="119"/>
    </row>
    <row r="529" spans="7:11" ht="12.75">
      <c r="G529" s="77"/>
      <c r="H529" s="119"/>
      <c r="I529" s="119"/>
      <c r="J529" s="119"/>
      <c r="K529" s="119"/>
    </row>
    <row r="530" spans="7:11" ht="12.75">
      <c r="G530" s="77"/>
      <c r="H530" s="119"/>
      <c r="I530" s="119"/>
      <c r="J530" s="119"/>
      <c r="K530" s="119"/>
    </row>
    <row r="531" spans="7:11" ht="12.75">
      <c r="G531" s="77"/>
      <c r="H531" s="119"/>
      <c r="I531" s="119"/>
      <c r="J531" s="119"/>
      <c r="K531" s="119"/>
    </row>
    <row r="532" spans="7:11" ht="12.75">
      <c r="G532" s="77"/>
      <c r="H532" s="119"/>
      <c r="I532" s="119"/>
      <c r="J532" s="119"/>
      <c r="K532" s="119"/>
    </row>
    <row r="533" spans="7:11" ht="12.75">
      <c r="G533" s="77"/>
      <c r="H533" s="119"/>
      <c r="I533" s="119"/>
      <c r="J533" s="119"/>
      <c r="K533" s="119"/>
    </row>
    <row r="534" spans="7:11" ht="12.75">
      <c r="G534" s="77"/>
      <c r="H534" s="119"/>
      <c r="I534" s="119"/>
      <c r="J534" s="119"/>
      <c r="K534" s="119"/>
    </row>
    <row r="535" spans="7:11" ht="12.75">
      <c r="G535" s="77"/>
      <c r="H535" s="119"/>
      <c r="I535" s="119"/>
      <c r="J535" s="119"/>
      <c r="K535" s="119"/>
    </row>
    <row r="536" spans="7:11" ht="12.75">
      <c r="G536" s="77"/>
      <c r="H536" s="119"/>
      <c r="I536" s="119"/>
      <c r="J536" s="119"/>
      <c r="K536" s="119"/>
    </row>
    <row r="537" spans="7:11" ht="12.75">
      <c r="G537" s="77"/>
      <c r="H537" s="119"/>
      <c r="I537" s="119"/>
      <c r="J537" s="119"/>
      <c r="K537" s="119"/>
    </row>
    <row r="538" spans="7:11" ht="12.75">
      <c r="G538" s="77"/>
      <c r="H538" s="119"/>
      <c r="I538" s="119"/>
      <c r="J538" s="119"/>
      <c r="K538" s="119"/>
    </row>
    <row r="539" spans="7:11" ht="12.75">
      <c r="G539" s="77"/>
      <c r="H539" s="119"/>
      <c r="I539" s="119"/>
      <c r="J539" s="119"/>
      <c r="K539" s="119"/>
    </row>
    <row r="540" spans="7:11" ht="12.75">
      <c r="G540" s="77"/>
      <c r="H540" s="119"/>
      <c r="I540" s="119"/>
      <c r="J540" s="119"/>
      <c r="K540" s="119"/>
    </row>
    <row r="541" spans="7:11" ht="12.75">
      <c r="G541" s="77"/>
      <c r="H541" s="119"/>
      <c r="I541" s="119"/>
      <c r="J541" s="119"/>
      <c r="K541" s="119"/>
    </row>
    <row r="542" spans="7:11" ht="12.75">
      <c r="G542" s="77"/>
      <c r="H542" s="119"/>
      <c r="I542" s="119"/>
      <c r="J542" s="119"/>
      <c r="K542" s="119"/>
    </row>
    <row r="543" spans="7:11" ht="12.75">
      <c r="G543" s="77"/>
      <c r="H543" s="119"/>
      <c r="I543" s="119"/>
      <c r="J543" s="119"/>
      <c r="K543" s="119"/>
    </row>
    <row r="544" spans="7:11" ht="12.75">
      <c r="G544" s="77"/>
      <c r="H544" s="119"/>
      <c r="I544" s="119"/>
      <c r="J544" s="119"/>
      <c r="K544" s="119"/>
    </row>
    <row r="545" spans="7:11" ht="12.75">
      <c r="G545" s="77"/>
      <c r="H545" s="119"/>
      <c r="I545" s="119"/>
      <c r="J545" s="119"/>
      <c r="K545" s="119"/>
    </row>
    <row r="546" spans="7:11" ht="12.75">
      <c r="G546" s="77"/>
      <c r="H546" s="119"/>
      <c r="I546" s="119"/>
      <c r="J546" s="119"/>
      <c r="K546" s="119"/>
    </row>
    <row r="547" spans="7:11" ht="12.75">
      <c r="G547" s="77"/>
      <c r="H547" s="119"/>
      <c r="I547" s="119"/>
      <c r="J547" s="119"/>
      <c r="K547" s="119"/>
    </row>
    <row r="548" spans="7:11" ht="12.75">
      <c r="G548" s="77"/>
      <c r="H548" s="119"/>
      <c r="I548" s="119"/>
      <c r="J548" s="119"/>
      <c r="K548" s="119"/>
    </row>
    <row r="549" spans="7:11" ht="12.75">
      <c r="G549" s="77"/>
      <c r="H549" s="119"/>
      <c r="I549" s="119"/>
      <c r="J549" s="119"/>
      <c r="K549" s="119"/>
    </row>
    <row r="550" spans="7:11" ht="12.75">
      <c r="G550" s="77"/>
      <c r="H550" s="119"/>
      <c r="I550" s="119"/>
      <c r="J550" s="119"/>
      <c r="K550" s="119"/>
    </row>
    <row r="551" spans="7:11" ht="12.75">
      <c r="G551" s="77"/>
      <c r="H551" s="119"/>
      <c r="I551" s="119"/>
      <c r="J551" s="119"/>
      <c r="K551" s="119"/>
    </row>
    <row r="552" spans="7:11" ht="12.75">
      <c r="G552" s="77"/>
      <c r="H552" s="119"/>
      <c r="I552" s="119"/>
      <c r="J552" s="119"/>
      <c r="K552" s="119"/>
    </row>
    <row r="553" spans="7:11" ht="12.75">
      <c r="G553" s="77"/>
      <c r="H553" s="119"/>
      <c r="I553" s="119"/>
      <c r="J553" s="119"/>
      <c r="K553" s="119"/>
    </row>
    <row r="554" spans="7:11" ht="12.75">
      <c r="G554" s="77"/>
      <c r="H554" s="119"/>
      <c r="I554" s="119"/>
      <c r="J554" s="119"/>
      <c r="K554" s="119"/>
    </row>
    <row r="555" spans="7:11" ht="12.75">
      <c r="G555" s="77"/>
      <c r="H555" s="119"/>
      <c r="I555" s="119"/>
      <c r="J555" s="119"/>
      <c r="K555" s="119"/>
    </row>
    <row r="556" spans="7:11" ht="12.75">
      <c r="G556" s="77"/>
      <c r="H556" s="119"/>
      <c r="I556" s="119"/>
      <c r="J556" s="119"/>
      <c r="K556" s="119"/>
    </row>
    <row r="557" spans="7:11" ht="12.75">
      <c r="G557" s="77"/>
      <c r="H557" s="119"/>
      <c r="I557" s="119"/>
      <c r="J557" s="119"/>
      <c r="K557" s="119"/>
    </row>
    <row r="558" spans="7:11" ht="12.75">
      <c r="G558" s="77"/>
      <c r="H558" s="119"/>
      <c r="I558" s="119"/>
      <c r="J558" s="119"/>
      <c r="K558" s="119"/>
    </row>
    <row r="559" spans="7:11" ht="12.75">
      <c r="G559" s="77"/>
      <c r="H559" s="119"/>
      <c r="I559" s="119"/>
      <c r="J559" s="119"/>
      <c r="K559" s="119"/>
    </row>
    <row r="560" spans="7:11" ht="12.75">
      <c r="G560" s="77"/>
      <c r="H560" s="119"/>
      <c r="I560" s="119"/>
      <c r="J560" s="119"/>
      <c r="K560" s="119"/>
    </row>
    <row r="561" spans="7:11" ht="12.75">
      <c r="G561" s="77"/>
      <c r="H561" s="119"/>
      <c r="I561" s="119"/>
      <c r="J561" s="119"/>
      <c r="K561" s="119"/>
    </row>
    <row r="562" spans="7:11" ht="12.75">
      <c r="G562" s="77"/>
      <c r="H562" s="119"/>
      <c r="I562" s="119"/>
      <c r="J562" s="119"/>
      <c r="K562" s="119"/>
    </row>
    <row r="563" spans="7:11" ht="12.75">
      <c r="G563" s="77"/>
      <c r="H563" s="119"/>
      <c r="I563" s="119"/>
      <c r="J563" s="119"/>
      <c r="K563" s="119"/>
    </row>
    <row r="564" spans="7:11" ht="12.75">
      <c r="G564" s="77"/>
      <c r="H564" s="119"/>
      <c r="I564" s="119"/>
      <c r="J564" s="119"/>
      <c r="K564" s="119"/>
    </row>
    <row r="565" spans="7:11" ht="12.75">
      <c r="G565" s="77"/>
      <c r="H565" s="119"/>
      <c r="I565" s="119"/>
      <c r="J565" s="119"/>
      <c r="K565" s="119"/>
    </row>
    <row r="566" spans="7:11" ht="12.75">
      <c r="G566" s="77"/>
      <c r="H566" s="119"/>
      <c r="I566" s="119"/>
      <c r="J566" s="119"/>
      <c r="K566" s="119"/>
    </row>
    <row r="567" spans="7:11" ht="12.75">
      <c r="G567" s="77"/>
      <c r="H567" s="119"/>
      <c r="I567" s="119"/>
      <c r="J567" s="119"/>
      <c r="K567" s="119"/>
    </row>
    <row r="568" spans="7:11" ht="12.75">
      <c r="G568" s="77"/>
      <c r="H568" s="119"/>
      <c r="I568" s="119"/>
      <c r="J568" s="119"/>
      <c r="K568" s="119"/>
    </row>
    <row r="569" spans="7:11" ht="12.75">
      <c r="G569" s="77"/>
      <c r="H569" s="119"/>
      <c r="I569" s="119"/>
      <c r="J569" s="119"/>
      <c r="K569" s="119"/>
    </row>
    <row r="570" spans="7:11" ht="12.75">
      <c r="G570" s="77"/>
      <c r="H570" s="119"/>
      <c r="I570" s="119"/>
      <c r="J570" s="119"/>
      <c r="K570" s="119"/>
    </row>
    <row r="571" spans="7:11" ht="12.75">
      <c r="G571" s="77"/>
      <c r="H571" s="119"/>
      <c r="I571" s="119"/>
      <c r="J571" s="119"/>
      <c r="K571" s="119"/>
    </row>
    <row r="572" spans="7:11" ht="12.75">
      <c r="G572" s="77"/>
      <c r="H572" s="119"/>
      <c r="I572" s="119"/>
      <c r="J572" s="119"/>
      <c r="K572" s="119"/>
    </row>
    <row r="573" spans="7:11" ht="12.75">
      <c r="G573" s="77"/>
      <c r="H573" s="119"/>
      <c r="I573" s="119"/>
      <c r="J573" s="119"/>
      <c r="K573" s="119"/>
    </row>
    <row r="574" spans="7:11" ht="12.75">
      <c r="G574" s="77"/>
      <c r="H574" s="119"/>
      <c r="I574" s="119"/>
      <c r="J574" s="119"/>
      <c r="K574" s="119"/>
    </row>
    <row r="575" spans="7:11" ht="12.75">
      <c r="G575" s="77"/>
      <c r="H575" s="119"/>
      <c r="I575" s="119"/>
      <c r="J575" s="119"/>
      <c r="K575" s="119"/>
    </row>
    <row r="576" spans="7:11" ht="12.75">
      <c r="G576" s="77"/>
      <c r="H576" s="119"/>
      <c r="I576" s="119"/>
      <c r="J576" s="119"/>
      <c r="K576" s="119"/>
    </row>
    <row r="577" spans="7:11" ht="12.75">
      <c r="G577" s="77"/>
      <c r="H577" s="119"/>
      <c r="I577" s="119"/>
      <c r="J577" s="119"/>
      <c r="K577" s="119"/>
    </row>
    <row r="578" spans="7:11" ht="12.75">
      <c r="G578" s="77"/>
      <c r="H578" s="119"/>
      <c r="I578" s="119"/>
      <c r="J578" s="119"/>
      <c r="K578" s="119"/>
    </row>
    <row r="579" spans="7:11" ht="12.75">
      <c r="G579" s="77"/>
      <c r="H579" s="119"/>
      <c r="I579" s="119"/>
      <c r="J579" s="119"/>
      <c r="K579" s="119"/>
    </row>
    <row r="580" spans="7:11" ht="12.75">
      <c r="G580" s="77"/>
      <c r="H580" s="119"/>
      <c r="I580" s="119"/>
      <c r="J580" s="119"/>
      <c r="K580" s="119"/>
    </row>
    <row r="581" spans="7:11" ht="12.75">
      <c r="G581" s="77"/>
      <c r="H581" s="119"/>
      <c r="I581" s="119"/>
      <c r="J581" s="119"/>
      <c r="K581" s="119"/>
    </row>
    <row r="582" spans="7:11" ht="12.75">
      <c r="G582" s="77"/>
      <c r="H582" s="119"/>
      <c r="I582" s="119"/>
      <c r="J582" s="119"/>
      <c r="K582" s="119"/>
    </row>
    <row r="583" spans="7:11" ht="12.75">
      <c r="G583" s="77"/>
      <c r="H583" s="119"/>
      <c r="I583" s="119"/>
      <c r="J583" s="119"/>
      <c r="K583" s="119"/>
    </row>
    <row r="584" spans="7:11" ht="12.75">
      <c r="G584" s="77"/>
      <c r="H584" s="119"/>
      <c r="I584" s="119"/>
      <c r="J584" s="119"/>
      <c r="K584" s="119"/>
    </row>
    <row r="585" spans="7:11" ht="12.75">
      <c r="G585" s="77"/>
      <c r="H585" s="119"/>
      <c r="I585" s="119"/>
      <c r="J585" s="119"/>
      <c r="K585" s="119"/>
    </row>
    <row r="586" spans="7:11" ht="12.75">
      <c r="G586" s="77"/>
      <c r="H586" s="119"/>
      <c r="I586" s="119"/>
      <c r="J586" s="119"/>
      <c r="K586" s="119"/>
    </row>
    <row r="587" spans="7:11" ht="12.75">
      <c r="G587" s="77"/>
      <c r="H587" s="119"/>
      <c r="I587" s="119"/>
      <c r="J587" s="119"/>
      <c r="K587" s="119"/>
    </row>
    <row r="588" spans="7:11" ht="12.75">
      <c r="G588" s="77"/>
      <c r="H588" s="119"/>
      <c r="I588" s="119"/>
      <c r="J588" s="119"/>
      <c r="K588" s="119"/>
    </row>
    <row r="589" spans="7:11" ht="12.75">
      <c r="G589" s="77"/>
      <c r="H589" s="119"/>
      <c r="I589" s="119"/>
      <c r="J589" s="119"/>
      <c r="K589" s="119"/>
    </row>
    <row r="590" spans="7:11" ht="12.75">
      <c r="G590" s="77"/>
      <c r="H590" s="119"/>
      <c r="I590" s="119"/>
      <c r="J590" s="119"/>
      <c r="K590" s="119"/>
    </row>
    <row r="591" spans="7:11" ht="12.75">
      <c r="G591" s="77"/>
      <c r="H591" s="119"/>
      <c r="I591" s="119"/>
      <c r="J591" s="119"/>
      <c r="K591" s="119"/>
    </row>
    <row r="592" spans="7:11" ht="12.75">
      <c r="G592" s="77"/>
      <c r="H592" s="119"/>
      <c r="I592" s="119"/>
      <c r="J592" s="119"/>
      <c r="K592" s="119"/>
    </row>
    <row r="593" spans="7:11" ht="12.75">
      <c r="G593" s="77"/>
      <c r="H593" s="119"/>
      <c r="I593" s="119"/>
      <c r="J593" s="119"/>
      <c r="K593" s="119"/>
    </row>
    <row r="594" spans="7:11" ht="12.75">
      <c r="G594" s="77"/>
      <c r="H594" s="119"/>
      <c r="I594" s="119"/>
      <c r="J594" s="119"/>
      <c r="K594" s="119"/>
    </row>
    <row r="595" spans="7:11" ht="12.75">
      <c r="G595" s="77"/>
      <c r="H595" s="119"/>
      <c r="I595" s="119"/>
      <c r="J595" s="119"/>
      <c r="K595" s="119"/>
    </row>
    <row r="596" spans="7:11" ht="12.75">
      <c r="G596" s="77"/>
      <c r="H596" s="119"/>
      <c r="I596" s="119"/>
      <c r="J596" s="119"/>
      <c r="K596" s="119"/>
    </row>
    <row r="597" spans="7:11" ht="12.75">
      <c r="G597" s="77"/>
      <c r="H597" s="119"/>
      <c r="I597" s="119"/>
      <c r="J597" s="119"/>
      <c r="K597" s="119"/>
    </row>
    <row r="598" spans="7:11" ht="12.75">
      <c r="G598" s="77"/>
      <c r="H598" s="119"/>
      <c r="I598" s="119"/>
      <c r="J598" s="119"/>
      <c r="K598" s="119"/>
    </row>
  </sheetData>
  <sheetProtection/>
  <mergeCells count="24">
    <mergeCell ref="F1:G1"/>
    <mergeCell ref="E2:G2"/>
    <mergeCell ref="F3:G3"/>
    <mergeCell ref="C6:G6"/>
    <mergeCell ref="E261:G261"/>
    <mergeCell ref="F37:G37"/>
    <mergeCell ref="C38:D38"/>
    <mergeCell ref="E38:G38"/>
    <mergeCell ref="A41:G41"/>
    <mergeCell ref="D45:D46"/>
    <mergeCell ref="C45:C46"/>
    <mergeCell ref="C228:C230"/>
    <mergeCell ref="C231:C232"/>
    <mergeCell ref="F260:G260"/>
    <mergeCell ref="C173:C174"/>
    <mergeCell ref="C175:C176"/>
    <mergeCell ref="C302:G302"/>
    <mergeCell ref="F262:G262"/>
    <mergeCell ref="C263:G263"/>
    <mergeCell ref="F296:G296"/>
    <mergeCell ref="F297:G297"/>
    <mergeCell ref="E298:G298"/>
    <mergeCell ref="F299:G299"/>
    <mergeCell ref="E300:G300"/>
  </mergeCells>
  <printOptions horizontalCentered="1"/>
  <pageMargins left="0.1968503937007874" right="0.2755905511811024" top="0.3937007874015748" bottom="0.3937007874015748" header="0.8267716535433072" footer="0.1968503937007874"/>
  <pageSetup fitToHeight="10" horizontalDpi="600" verticalDpi="600" orientation="portrait" paperSize="9" scale="17" r:id="rId1"/>
  <rowBreaks count="1" manualBreakCount="1">
    <brk id="189"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2019-02-27T08:07:20Z</cp:lastPrinted>
  <dcterms:created xsi:type="dcterms:W3CDTF">2008-10-30T07:18:08Z</dcterms:created>
  <dcterms:modified xsi:type="dcterms:W3CDTF">2019-05-31T13:57:47Z</dcterms:modified>
  <cp:category/>
  <cp:version/>
  <cp:contentType/>
  <cp:contentStatus/>
</cp:coreProperties>
</file>