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октябрь" sheetId="1" r:id="rId1"/>
  </sheets>
  <definedNames>
    <definedName name="_xlnm.Print_Area" localSheetId="0">'октябрь'!$A$1:$E$38</definedName>
  </definedNames>
  <calcPr fullCalcOnLoad="1"/>
</workbook>
</file>

<file path=xl/sharedStrings.xml><?xml version="1.0" encoding="utf-8"?>
<sst xmlns="http://schemas.openxmlformats.org/spreadsheetml/2006/main" count="59" uniqueCount="54">
  <si>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</si>
  <si>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</si>
  <si>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</si>
  <si>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</si>
  <si>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</si>
  <si>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</si>
  <si>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</si>
  <si>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</si>
  <si>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</si>
  <si>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</si>
  <si>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</si>
  <si>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992 01 02 00 00 04 0000 710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</si>
  <si>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</si>
  <si>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</si>
  <si>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</si>
  <si>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</si>
  <si>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</si>
  <si>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</si>
  <si>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</si>
  <si>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</si>
  <si>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</si>
  <si>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</si>
  <si>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</si>
  <si>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</si>
  <si>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</si>
  <si>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</si>
  <si>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</si>
  <si>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</si>
  <si>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</si>
  <si>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</si>
  <si>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</si>
  <si>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</si>
  <si>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</si>
  <si>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</si>
  <si>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992 01 02 00 00 04 0000 810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</si>
  <si>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</si>
  <si>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</si>
  <si>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</si>
  <si>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</si>
  <si>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992 01 03 01 00 04 0000 710</t>
  </si>
  <si>
    <t>992 01 03 01 00 04 0000 810</t>
  </si>
  <si>
    <t>000 01 03 01 00 00 0000 800</t>
  </si>
  <si>
    <t>000 01 03 01 00 00 0000 700</t>
  </si>
  <si>
    <t>Приложение  №1</t>
  </si>
  <si>
    <t>2018 год</t>
  </si>
  <si>
    <t>2020 год</t>
  </si>
  <si>
    <t>2019 год</t>
  </si>
  <si>
    <t>Источники финансирования дефицита бюджета города Кузнецка Пензенской области                                                                                                                                                      на 2018 год и на плановый период 2019 и 2020 годов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</si>
  <si>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</si>
  <si>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</si>
  <si>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901 01 02 00 00 04 0000 710</t>
  </si>
  <si>
    <t>901 01 02 00 00 04 0000 810</t>
  </si>
  <si>
    <t>901 01 03 01 00 04 0000 710</t>
  </si>
  <si>
    <t>от 25.10.2018  № 66-63/6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</si>
</sst>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2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tabSelected="1" view="pageBreakPreview" zoomScale="150" zoomScaleSheetLayoutView="150" zoomScalePageLayoutView="0" workbookViewId="0" topLeftCell="A1">
      <selection activeCell="A9" sqref="A9:E10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5.25390625" style="0" customWidth="1"/>
    <col min="4" max="4" width="14.75390625" style="0" customWidth="1"/>
    <col min="5" max="5" width="16.125" style="0" customWidth="1"/>
  </cols>
  <sheetData>
    <row r="1" ht="9" customHeight="1"/>
    <row r="2" spans="1:5" ht="15.75">
      <c r="A2" s="20" t="s">
        <v>43</v>
      </c>
      <c r="B2" s="20"/>
      <c r="C2" s="20"/>
      <c r="D2" s="21"/>
      <c r="E2" s="21"/>
    </row>
    <row r="3" spans="1:5" ht="15.75">
      <c r="A3" s="20" t="s">
        <v>0</v>
      </c>
      <c r="B3" s="20"/>
      <c r="C3" s="20"/>
      <c r="D3" s="21"/>
      <c r="E3" s="21"/>
    </row>
    <row r="4" spans="1:5" ht="15.75">
      <c r="A4" s="20" t="s">
        <v>32</v>
      </c>
      <c r="B4" s="20"/>
      <c r="C4" s="20"/>
      <c r="D4" s="21"/>
      <c r="E4" s="21"/>
    </row>
    <row r="5" spans="1:5" ht="15.75">
      <c r="A5" s="20" t="s">
        <v>33</v>
      </c>
      <c r="B5" s="20"/>
      <c r="C5" s="20"/>
      <c r="D5" s="21"/>
      <c r="E5" s="21"/>
    </row>
    <row r="6" spans="1:5" ht="12" customHeight="1">
      <c r="A6" s="26" t="s">
        <v>53</v>
      </c>
      <c r="B6" s="20"/>
      <c r="C6" s="20"/>
      <c r="D6" s="21"/>
      <c r="E6" s="21"/>
    </row>
    <row r="7" ht="1.5" customHeight="1" hidden="1"/>
    <row r="8" ht="6" customHeight="1"/>
    <row r="9" spans="1:5" ht="12.75">
      <c r="A9" s="25" t="s">
        <v>47</v>
      </c>
      <c r="B9" s="25"/>
      <c r="C9" s="25"/>
      <c r="D9" s="25"/>
      <c r="E9" s="25"/>
    </row>
    <row r="10" spans="1:5" ht="22.5" customHeight="1">
      <c r="A10" s="25"/>
      <c r="B10" s="25"/>
      <c r="C10" s="25"/>
      <c r="D10" s="25"/>
      <c r="E10" s="25"/>
    </row>
    <row r="11" spans="1:3" ht="4.5" customHeight="1">
      <c r="A11" s="2"/>
      <c r="B11" s="2"/>
      <c r="C11" s="2"/>
    </row>
    <row r="12" spans="1:5" ht="15.75">
      <c r="A12" s="2"/>
      <c r="B12" s="2"/>
      <c r="E12" s="16" t="s">
        <v>1</v>
      </c>
    </row>
    <row r="13" spans="1:5" ht="15.75">
      <c r="A13" s="3" t="s">
        <v>2</v>
      </c>
      <c r="B13" s="3" t="s">
        <v>3</v>
      </c>
      <c r="C13" s="3" t="s">
        <v>44</v>
      </c>
      <c r="D13" s="15" t="s">
        <v>46</v>
      </c>
      <c r="E13" s="15" t="s">
        <v>45</v>
      </c>
    </row>
    <row r="14" spans="1:5" ht="33" customHeight="1">
      <c r="A14" s="4" t="s">
        <v>5</v>
      </c>
      <c r="B14" s="5" t="s">
        <v>12</v>
      </c>
      <c r="C14" s="6">
        <f>C15-C18</f>
        <v>14513.5</v>
      </c>
      <c r="D14" s="6">
        <f>D15-D18</f>
        <v>-8256.5</v>
      </c>
      <c r="E14" s="6">
        <f>E15-E18</f>
        <v>40215.5</v>
      </c>
    </row>
    <row r="15" spans="1:5" ht="31.5">
      <c r="A15" s="7" t="s">
        <v>36</v>
      </c>
      <c r="B15" s="8" t="s">
        <v>13</v>
      </c>
      <c r="C15" s="6">
        <f>C17+C16</f>
        <v>212513.5</v>
      </c>
      <c r="D15" s="6">
        <f>D17+D16</f>
        <v>155257</v>
      </c>
      <c r="E15" s="6">
        <f>E17+E16</f>
        <v>195472.5</v>
      </c>
    </row>
    <row r="16" spans="1:5" ht="32.25" customHeight="1">
      <c r="A16" s="7" t="s">
        <v>6</v>
      </c>
      <c r="B16" s="8" t="s">
        <v>50</v>
      </c>
      <c r="C16" s="14">
        <v>93513.5</v>
      </c>
      <c r="D16" s="14">
        <v>155257</v>
      </c>
      <c r="E16" s="14">
        <v>195472.5</v>
      </c>
    </row>
    <row r="17" spans="1:5" ht="51" customHeight="1">
      <c r="A17" s="7" t="s">
        <v>6</v>
      </c>
      <c r="B17" s="8" t="s">
        <v>11</v>
      </c>
      <c r="C17" s="14">
        <f>156513.5+7000+49000-93513.5</f>
        <v>119000</v>
      </c>
      <c r="D17" s="14">
        <f>155257-155257</f>
        <v>0</v>
      </c>
      <c r="E17" s="14">
        <f>195472.5-195472.5</f>
        <v>0</v>
      </c>
    </row>
    <row r="18" spans="1:5" ht="47.25">
      <c r="A18" s="7" t="s">
        <v>48</v>
      </c>
      <c r="B18" s="8" t="s">
        <v>7</v>
      </c>
      <c r="C18" s="6">
        <f>C20+C19</f>
        <v>198000</v>
      </c>
      <c r="D18" s="6">
        <f>D20+D19</f>
        <v>163513.5</v>
      </c>
      <c r="E18" s="6">
        <f>E20+E19</f>
        <v>155257</v>
      </c>
    </row>
    <row r="19" spans="1:5" ht="47.25">
      <c r="A19" s="7" t="s">
        <v>49</v>
      </c>
      <c r="B19" s="8" t="s">
        <v>51</v>
      </c>
      <c r="C19" s="14">
        <v>79000</v>
      </c>
      <c r="D19" s="14">
        <f>156513.5+7000</f>
        <v>163513.5</v>
      </c>
      <c r="E19" s="14">
        <v>155257</v>
      </c>
    </row>
    <row r="20" spans="1:5" ht="47.25">
      <c r="A20" s="7" t="s">
        <v>49</v>
      </c>
      <c r="B20" s="8" t="s">
        <v>34</v>
      </c>
      <c r="C20" s="14">
        <f>149000+49000-79000</f>
        <v>119000</v>
      </c>
      <c r="D20" s="14">
        <f>156513.5+7000-163513.5</f>
        <v>0</v>
      </c>
      <c r="E20" s="14">
        <f>155257-155257</f>
        <v>0</v>
      </c>
    </row>
    <row r="21" spans="1:5" ht="47.25">
      <c r="A21" s="4" t="s">
        <v>8</v>
      </c>
      <c r="B21" s="5" t="s">
        <v>35</v>
      </c>
      <c r="C21" s="6">
        <f>C22-C25</f>
        <v>-14513.5</v>
      </c>
      <c r="D21" s="6">
        <f>D22-D25</f>
        <v>-19743.5</v>
      </c>
      <c r="E21" s="6">
        <f>E22-E25</f>
        <v>-26715.5</v>
      </c>
    </row>
    <row r="22" spans="1:5" ht="47.25">
      <c r="A22" s="7" t="s">
        <v>9</v>
      </c>
      <c r="B22" s="8" t="s">
        <v>42</v>
      </c>
      <c r="C22" s="6">
        <f>C24</f>
        <v>0</v>
      </c>
      <c r="D22" s="6">
        <f>D24</f>
        <v>0</v>
      </c>
      <c r="E22" s="6">
        <f>E24</f>
        <v>0</v>
      </c>
    </row>
    <row r="23" spans="1:5" ht="63">
      <c r="A23" s="17" t="s">
        <v>38</v>
      </c>
      <c r="B23" s="18" t="s">
        <v>52</v>
      </c>
      <c r="C23" s="14">
        <f aca="true" t="shared" si="0" ref="C23:E24">69000-69000</f>
        <v>0</v>
      </c>
      <c r="D23" s="14">
        <f t="shared" si="0"/>
        <v>0</v>
      </c>
      <c r="E23" s="14">
        <f t="shared" si="0"/>
        <v>0</v>
      </c>
    </row>
    <row r="24" spans="1:5" ht="63">
      <c r="A24" s="17" t="s">
        <v>38</v>
      </c>
      <c r="B24" s="18" t="s">
        <v>39</v>
      </c>
      <c r="C24" s="14">
        <f t="shared" si="0"/>
        <v>0</v>
      </c>
      <c r="D24" s="14">
        <f t="shared" si="0"/>
        <v>0</v>
      </c>
      <c r="E24" s="14">
        <f t="shared" si="0"/>
        <v>0</v>
      </c>
    </row>
    <row r="25" spans="1:5" ht="49.5" customHeight="1">
      <c r="A25" s="7" t="s">
        <v>10</v>
      </c>
      <c r="B25" s="8" t="s">
        <v>41</v>
      </c>
      <c r="C25" s="6">
        <f>C27+C26</f>
        <v>14513.5</v>
      </c>
      <c r="D25" s="6">
        <f>D27+D26</f>
        <v>19743.5</v>
      </c>
      <c r="E25" s="6">
        <f>E27+E26</f>
        <v>26715.5</v>
      </c>
    </row>
    <row r="26" spans="1:5" ht="49.5" customHeight="1">
      <c r="A26" s="17" t="s">
        <v>37</v>
      </c>
      <c r="B26" s="18" t="s">
        <v>40</v>
      </c>
      <c r="C26" s="14">
        <v>3628.4</v>
      </c>
      <c r="D26" s="14">
        <v>19743.5</v>
      </c>
      <c r="E26" s="14">
        <v>26715.5</v>
      </c>
    </row>
    <row r="27" spans="1:5" ht="63">
      <c r="A27" s="17" t="s">
        <v>37</v>
      </c>
      <c r="B27" s="18" t="s">
        <v>40</v>
      </c>
      <c r="C27" s="14">
        <f>14513.5-3628.4</f>
        <v>10885.1</v>
      </c>
      <c r="D27" s="14">
        <f>19743.5-19743.5</f>
        <v>0</v>
      </c>
      <c r="E27" s="14">
        <f>26715.5-26715.5</f>
        <v>0</v>
      </c>
    </row>
    <row r="28" spans="1:5" ht="31.5" customHeight="1">
      <c r="A28" s="4" t="s">
        <v>14</v>
      </c>
      <c r="B28" s="4" t="s">
        <v>15</v>
      </c>
      <c r="C28" s="6">
        <f>C33+C29</f>
        <v>3370.100000000093</v>
      </c>
      <c r="D28" s="6">
        <f>D33+D29</f>
        <v>0</v>
      </c>
      <c r="E28" s="6">
        <f>E33+E29</f>
        <v>0</v>
      </c>
    </row>
    <row r="29" spans="1:5" ht="25.5" customHeight="1">
      <c r="A29" s="7" t="s">
        <v>16</v>
      </c>
      <c r="B29" s="8" t="s">
        <v>23</v>
      </c>
      <c r="C29" s="14">
        <f>C30</f>
        <v>-2012472.6</v>
      </c>
      <c r="D29" s="14">
        <f aca="true" t="shared" si="1" ref="D29:E31">D30</f>
        <v>-1682788.2</v>
      </c>
      <c r="E29" s="14">
        <f t="shared" si="1"/>
        <v>-1710039.6</v>
      </c>
    </row>
    <row r="30" spans="1:5" ht="27" customHeight="1">
      <c r="A30" s="7" t="s">
        <v>24</v>
      </c>
      <c r="B30" s="8" t="s">
        <v>25</v>
      </c>
      <c r="C30" s="14">
        <f>C31</f>
        <v>-2012472.6</v>
      </c>
      <c r="D30" s="14">
        <f t="shared" si="1"/>
        <v>-1682788.2</v>
      </c>
      <c r="E30" s="14">
        <f t="shared" si="1"/>
        <v>-1710039.6</v>
      </c>
    </row>
    <row r="31" spans="1:5" ht="34.5" customHeight="1">
      <c r="A31" s="7" t="s">
        <v>26</v>
      </c>
      <c r="B31" s="8" t="s">
        <v>27</v>
      </c>
      <c r="C31" s="14">
        <f>C32</f>
        <v>-2012472.6</v>
      </c>
      <c r="D31" s="14">
        <f t="shared" si="1"/>
        <v>-1682788.2</v>
      </c>
      <c r="E31" s="14">
        <f t="shared" si="1"/>
        <v>-1710039.6</v>
      </c>
    </row>
    <row r="32" spans="1:5" ht="33.75" customHeight="1">
      <c r="A32" s="9" t="s">
        <v>28</v>
      </c>
      <c r="B32" s="10" t="s">
        <v>31</v>
      </c>
      <c r="C32" s="19">
        <f>-(413036.5+1273740.2+163513.5+52858.5+31507+400+49000+2666.1+18461+800+6490-0.2)</f>
        <v>-2012472.6</v>
      </c>
      <c r="D32" s="19">
        <f>-1640436.5-42351.7</f>
        <v>-1682788.2</v>
      </c>
      <c r="E32" s="19">
        <v>-1710039.6</v>
      </c>
    </row>
    <row r="33" spans="1:5" ht="23.25" customHeight="1">
      <c r="A33" s="7" t="s">
        <v>17</v>
      </c>
      <c r="B33" s="8" t="s">
        <v>18</v>
      </c>
      <c r="C33" s="14">
        <f aca="true" t="shared" si="2" ref="C33:E34">C34</f>
        <v>2015842.7000000002</v>
      </c>
      <c r="D33" s="14">
        <f t="shared" si="2"/>
        <v>1682788.2</v>
      </c>
      <c r="E33" s="14">
        <f t="shared" si="2"/>
        <v>1710039.6</v>
      </c>
    </row>
    <row r="34" spans="1:5" ht="24" customHeight="1">
      <c r="A34" s="7" t="s">
        <v>19</v>
      </c>
      <c r="B34" s="8" t="s">
        <v>20</v>
      </c>
      <c r="C34" s="14">
        <f t="shared" si="2"/>
        <v>2015842.7000000002</v>
      </c>
      <c r="D34" s="14">
        <f t="shared" si="2"/>
        <v>1682788.2</v>
      </c>
      <c r="E34" s="14">
        <f t="shared" si="2"/>
        <v>1710039.6</v>
      </c>
    </row>
    <row r="35" spans="1:5" ht="26.25" customHeight="1">
      <c r="A35" s="23" t="s">
        <v>21</v>
      </c>
      <c r="B35" s="24" t="s">
        <v>22</v>
      </c>
      <c r="C35" s="22">
        <f>C37</f>
        <v>2015842.7000000002</v>
      </c>
      <c r="D35" s="22">
        <f>D37</f>
        <v>1682788.2</v>
      </c>
      <c r="E35" s="22">
        <f>E37</f>
        <v>1710039.6</v>
      </c>
    </row>
    <row r="36" spans="1:5" ht="9" customHeight="1">
      <c r="A36" s="23"/>
      <c r="B36" s="24"/>
      <c r="C36" s="22"/>
      <c r="D36" s="22"/>
      <c r="E36" s="22"/>
    </row>
    <row r="37" spans="1:5" ht="37.5" customHeight="1">
      <c r="A37" s="7" t="s">
        <v>29</v>
      </c>
      <c r="B37" s="8" t="s">
        <v>30</v>
      </c>
      <c r="C37" s="14">
        <f>1850290.2+3370.1+52858.5+31507+400+51666.1+18461+800+6490-0.2</f>
        <v>2015842.7000000002</v>
      </c>
      <c r="D37" s="14">
        <f>1640436.5+42351.7</f>
        <v>1682788.2</v>
      </c>
      <c r="E37" s="14">
        <v>1710039.6</v>
      </c>
    </row>
    <row r="38" spans="1:5" ht="27" customHeight="1">
      <c r="A38" s="11" t="s">
        <v>4</v>
      </c>
      <c r="B38" s="12"/>
      <c r="C38" s="13">
        <f>C14+C21+C28</f>
        <v>3370.100000000093</v>
      </c>
      <c r="D38" s="13">
        <f>D14+D21+D28</f>
        <v>-28000</v>
      </c>
      <c r="E38" s="13">
        <f>E14+E21+E28</f>
        <v>13500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A9:E10"/>
    <mergeCell ref="A2:E2"/>
    <mergeCell ref="A3:E3"/>
    <mergeCell ref="A4:E4"/>
    <mergeCell ref="A5:E5"/>
    <mergeCell ref="A6:E6"/>
    <mergeCell ref="D35:D36"/>
    <mergeCell ref="E35:E36"/>
    <mergeCell ref="A35:A36"/>
    <mergeCell ref="B35:B36"/>
    <mergeCell ref="C35:C36"/>
  </mergeCells>
  <printOptions/>
  <pageMargins left="0.46" right="0.23" top="0.39" bottom="0.51" header="0.2" footer="0.2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2018-10-11T10:52:51Z</cp:lastPrinted>
  <dcterms:created xsi:type="dcterms:W3CDTF">2007-10-29T12:43:54Z</dcterms:created>
  <dcterms:modified xsi:type="dcterms:W3CDTF">2018-10-25T09:45:01Z</dcterms:modified>
  <cp:category/>
  <cp:version/>
  <cp:contentType/>
  <cp:contentStatus/>
</cp:coreProperties>
</file>